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45" yWindow="825" windowWidth="11340" windowHeight="6540" tabRatio="674" firstSheet="1" activeTab="1"/>
  </bookViews>
  <sheets>
    <sheet name="Total virksomhed 504" sheetId="1" r:id="rId1"/>
    <sheet name="Udvalget for Plan og Teknik" sheetId="2" r:id="rId2"/>
    <sheet name="Udvalget Børn og Undervisning" sheetId="3" r:id="rId3"/>
    <sheet name="Økonomiudvalget" sheetId="4" r:id="rId4"/>
    <sheet name="Udvalget Kultur og Fritid" sheetId="5" r:id="rId5"/>
    <sheet name="Udvalget Social og Sundhed" sheetId="6" r:id="rId6"/>
  </sheets>
  <definedNames/>
  <calcPr fullCalcOnLoad="1"/>
</workbook>
</file>

<file path=xl/sharedStrings.xml><?xml version="1.0" encoding="utf-8"?>
<sst xmlns="http://schemas.openxmlformats.org/spreadsheetml/2006/main" count="345" uniqueCount="186">
  <si>
    <t>Bilag 1</t>
  </si>
  <si>
    <t>Virksomhed</t>
  </si>
  <si>
    <t>Indenfor rammen</t>
  </si>
  <si>
    <t>Forbrug</t>
  </si>
  <si>
    <t>%-forbrug</t>
  </si>
  <si>
    <t>sidste år</t>
  </si>
  <si>
    <t>Ok</t>
  </si>
  <si>
    <t>Note</t>
  </si>
  <si>
    <t>Funktion</t>
  </si>
  <si>
    <t>Tekst</t>
  </si>
  <si>
    <r>
      <t>ikke</t>
    </r>
    <r>
      <rPr>
        <sz val="10"/>
        <rFont val="Times New Roman"/>
        <family val="1"/>
      </rPr>
      <t xml:space="preserve"> OK</t>
    </r>
  </si>
  <si>
    <t>00.25</t>
  </si>
  <si>
    <t>00.28</t>
  </si>
  <si>
    <t>I alt indenfor rammen</t>
  </si>
  <si>
    <t>Bilag 2</t>
  </si>
  <si>
    <t>I alt udenfor rammen</t>
  </si>
  <si>
    <t>Nr. 504</t>
  </si>
  <si>
    <t>00.38</t>
  </si>
  <si>
    <t>Naturbeskyttelse</t>
  </si>
  <si>
    <t>Naturinformation</t>
  </si>
  <si>
    <t>Sandflugt</t>
  </si>
  <si>
    <t>Økonomiudvalg</t>
  </si>
  <si>
    <t>Redningsberedskab</t>
  </si>
  <si>
    <t>00.58</t>
  </si>
  <si>
    <t>Fritidsområder</t>
  </si>
  <si>
    <t>Skove</t>
  </si>
  <si>
    <t>Forbrug pr.</t>
  </si>
  <si>
    <t>I alt Virksomheden 504</t>
  </si>
  <si>
    <t>Fælles udgift. og indtægter</t>
  </si>
  <si>
    <t>050015</t>
  </si>
  <si>
    <t>050020</t>
  </si>
  <si>
    <t>050010</t>
  </si>
  <si>
    <t>050025</t>
  </si>
  <si>
    <t>Grønne områder og naturpladser</t>
  </si>
  <si>
    <t>020035</t>
  </si>
  <si>
    <t>Natrurforvaltningsprojekter</t>
  </si>
  <si>
    <t>050005</t>
  </si>
  <si>
    <t>Naturpleje</t>
  </si>
  <si>
    <t>095001</t>
  </si>
  <si>
    <t>095010</t>
  </si>
  <si>
    <t xml:space="preserve">Korrigeret </t>
  </si>
  <si>
    <t>Korrigeret</t>
  </si>
  <si>
    <t>af budget</t>
  </si>
  <si>
    <t xml:space="preserve">% forbrug </t>
  </si>
  <si>
    <t>06.45</t>
  </si>
  <si>
    <t xml:space="preserve">Administrativ org. </t>
  </si>
  <si>
    <t>Fælles udgifter og indtægter</t>
  </si>
  <si>
    <t xml:space="preserve"> - incl. konto 06</t>
  </si>
  <si>
    <t>Virksomheden 504 - Plan og Byg</t>
  </si>
  <si>
    <t>Plan og Byg</t>
  </si>
  <si>
    <t>2</t>
  </si>
  <si>
    <t>Udvalget for Plan og Teknik</t>
  </si>
  <si>
    <t>Naturplanlægning og naturforvaltningsprojekter</t>
  </si>
  <si>
    <t>I alt virksomheden Plan og Byg</t>
  </si>
  <si>
    <t>for Udvalget Plan og Teknik</t>
  </si>
  <si>
    <t>015001</t>
  </si>
  <si>
    <t>Økonomiudvalget</t>
  </si>
  <si>
    <t>for Økonomiudvalget</t>
  </si>
  <si>
    <t>053002</t>
  </si>
  <si>
    <t>Skovene i Varde Kommune</t>
  </si>
  <si>
    <t xml:space="preserve">Udgifter til Falck betales tidligt på året, derfor er det %-vise forbug højere. </t>
  </si>
  <si>
    <t>00.52</t>
  </si>
  <si>
    <t xml:space="preserve">Miljøbeskyttelse mv. </t>
  </si>
  <si>
    <t>089040</t>
  </si>
  <si>
    <t>Råstoffer</t>
  </si>
  <si>
    <t xml:space="preserve">Øv. Planl., unders., tilsyn </t>
  </si>
  <si>
    <t>x</t>
  </si>
  <si>
    <t>Midlerne forventes brugt</t>
  </si>
  <si>
    <t>Midlerne er disponeret og forventes anvendt</t>
  </si>
  <si>
    <t>095020</t>
  </si>
  <si>
    <t>Kommunens andel til kreditforening for "gamle projekter"</t>
  </si>
  <si>
    <t xml:space="preserve">Udenfor rammen </t>
  </si>
  <si>
    <t>100 % overførsel</t>
  </si>
  <si>
    <t xml:space="preserve">Skovene i Varde Kommune </t>
  </si>
  <si>
    <t>Afregning med HedeDanmark, her afholdes både udgifter og indtægter, så nettoforbruget viser 0 kr.</t>
  </si>
  <si>
    <t xml:space="preserve">Note - </t>
  </si>
  <si>
    <t xml:space="preserve">Faste ejendomme </t>
  </si>
  <si>
    <t>Byfornyelse</t>
  </si>
  <si>
    <t>Planlægning og nye tiltag - grønne områder</t>
  </si>
  <si>
    <t xml:space="preserve">Kommunernes Vadehavssekretariat </t>
  </si>
  <si>
    <t>Fra Kyst til Kyst</t>
  </si>
  <si>
    <t>00.54</t>
  </si>
  <si>
    <t>054020</t>
  </si>
  <si>
    <t>Kystsikring</t>
  </si>
  <si>
    <t>054030</t>
  </si>
  <si>
    <t>I alt udenfor rammen - 100% overførsel</t>
  </si>
  <si>
    <t>Suppleringsberedskabet</t>
  </si>
  <si>
    <t>Statsregnskab - Beredskabet</t>
  </si>
  <si>
    <t xml:space="preserve">Plan og Byg </t>
  </si>
  <si>
    <t>Naturstyrelsen fremsender faktura sidst på året</t>
  </si>
  <si>
    <t>Faste enendomme</t>
  </si>
  <si>
    <t>010001</t>
  </si>
  <si>
    <t>Fælles formål</t>
  </si>
  <si>
    <t>Beboelse</t>
  </si>
  <si>
    <t>011…</t>
  </si>
  <si>
    <t>Samlet</t>
  </si>
  <si>
    <t>Andre faste ejendomme</t>
  </si>
  <si>
    <t>013…</t>
  </si>
  <si>
    <t>Administrationsbygninger</t>
  </si>
  <si>
    <t>650…</t>
  </si>
  <si>
    <t>Sekretariat og forvaltninger</t>
  </si>
  <si>
    <t>010005</t>
  </si>
  <si>
    <t>Offentlige toiletter</t>
  </si>
  <si>
    <t>02.22</t>
  </si>
  <si>
    <t>Transport og infrastruktur</t>
  </si>
  <si>
    <t>Driftsbygninger og -pladser</t>
  </si>
  <si>
    <t>Materielgården</t>
  </si>
  <si>
    <t>Udvalget for Kultur og Fritid</t>
  </si>
  <si>
    <t>Tilføres fra pulje til udvendig vedligehold</t>
  </si>
  <si>
    <t>Fritidsfaciliteter</t>
  </si>
  <si>
    <t>Idrætsfaciliteter for børn/unge</t>
  </si>
  <si>
    <t>Folkebiblioteker</t>
  </si>
  <si>
    <t>Museer</t>
  </si>
  <si>
    <t>Udvalget for Børn og Undervisning</t>
  </si>
  <si>
    <t>Faste ejendomme</t>
  </si>
  <si>
    <t>03.22</t>
  </si>
  <si>
    <t>Folkeskolen m.m</t>
  </si>
  <si>
    <t>01</t>
  </si>
  <si>
    <t>Folkeskoler</t>
  </si>
  <si>
    <t>Pulje til udvendig vedligehold</t>
  </si>
  <si>
    <t>04</t>
  </si>
  <si>
    <t>Pædagogisk rådgivning</t>
  </si>
  <si>
    <t>05</t>
  </si>
  <si>
    <t>Skolefritidsordninger</t>
  </si>
  <si>
    <t>03.30</t>
  </si>
  <si>
    <t>Ungdomsuddannelser</t>
  </si>
  <si>
    <t xml:space="preserve">Ungdomsuddannelse </t>
  </si>
  <si>
    <t>03.38</t>
  </si>
  <si>
    <t>Folkeoplysning og fritidsakt.</t>
  </si>
  <si>
    <t>Ungdomsskolevirksomhed</t>
  </si>
  <si>
    <t>04.62</t>
  </si>
  <si>
    <t>Kommunal tandpleje</t>
  </si>
  <si>
    <t>05.25</t>
  </si>
  <si>
    <t>Dagtilbud til børn og unge</t>
  </si>
  <si>
    <t>Børnehaver</t>
  </si>
  <si>
    <t>Udvendig vedligeholdelse</t>
  </si>
  <si>
    <t>Integrerede daginst.</t>
  </si>
  <si>
    <t>socialp. Fritidstilbud</t>
  </si>
  <si>
    <t>05.28</t>
  </si>
  <si>
    <t>Tilbud til børn og unge behov</t>
  </si>
  <si>
    <t>Familiehuset</t>
  </si>
  <si>
    <t xml:space="preserve">Bilag </t>
  </si>
  <si>
    <t>Udenfor rammen</t>
  </si>
  <si>
    <t>Udvalget for Social og sundhed</t>
  </si>
  <si>
    <t>Medborgerhuset, Varde</t>
  </si>
  <si>
    <t>Udvalget Børn og Undervisning</t>
  </si>
  <si>
    <t>Udvalget Kultur og Fritid</t>
  </si>
  <si>
    <t>Udvalget Social og Sundhed</t>
  </si>
  <si>
    <t>Udenfor Rammen - 100% overførsel</t>
  </si>
  <si>
    <t>I alt udenfor rammen - 100 % overførsel</t>
  </si>
  <si>
    <t>Budget 2014</t>
  </si>
  <si>
    <t>050018</t>
  </si>
  <si>
    <t>050019</t>
  </si>
  <si>
    <t>Naturpark Vesterhavet</t>
  </si>
  <si>
    <t>administrationsbygninger</t>
  </si>
  <si>
    <t xml:space="preserve">    Fælles udgifter og indtægter</t>
  </si>
  <si>
    <t xml:space="preserve">    Bytoften 2, Varde</t>
  </si>
  <si>
    <t xml:space="preserve">    Laboratorievej 16, Varde</t>
  </si>
  <si>
    <t xml:space="preserve">    Torvet 7, Varde</t>
  </si>
  <si>
    <t xml:space="preserve">    Frisvadvej, Varde</t>
  </si>
  <si>
    <t xml:space="preserve">    KE iCampus, Varde</t>
  </si>
  <si>
    <t xml:space="preserve">    Toften 2, Årre</t>
  </si>
  <si>
    <t xml:space="preserve">    Plan og Byg</t>
  </si>
  <si>
    <t>050022</t>
  </si>
  <si>
    <t>Beplantning ved Campus</t>
  </si>
  <si>
    <t>010025</t>
  </si>
  <si>
    <t>Blå flag og kommunal
medfinansiering af livreddere ved kyst</t>
  </si>
  <si>
    <t>Service &amp; energioperatør - Uddannelse/netv.</t>
  </si>
  <si>
    <t>Budgetopfølgning pr. 31.08.2014</t>
  </si>
  <si>
    <t>31.08.2014</t>
  </si>
  <si>
    <t>31.08.14</t>
  </si>
  <si>
    <t>020016</t>
  </si>
  <si>
    <t>Varde, Minibyen</t>
  </si>
  <si>
    <t>053001</t>
  </si>
  <si>
    <t xml:space="preserve">Udvendigt vedligehold vil overskride konto med ca. 4,0 mio. kr., som vi kan overføre som underskud til næste år.
</t>
  </si>
  <si>
    <t>Central pulje til udvendig vedligehold.</t>
  </si>
  <si>
    <t>Udvendig vedligehold + ejendommen Præstegårdsvej 21, Oksbøl tidl. vandrehjem</t>
  </si>
  <si>
    <t xml:space="preserve">Byggesagsindtægter </t>
  </si>
  <si>
    <t>Forbrugsregistrering på alle kommunens bygninger (børnehaver mv.) – tidligere ELO midler. Underskud overføres til næste år.</t>
  </si>
  <si>
    <t>Årlig kommunal provenue vedr. energiforanstaltninger ikke så stor som forventet. Med i budgetopfølgning med mindreindtægt på 2,0 mio. kr.</t>
  </si>
  <si>
    <t>06.45 alle bygninger skal ses under et.</t>
  </si>
  <si>
    <t xml:space="preserve">Budgettet forventes brugt </t>
  </si>
  <si>
    <t>Opkrævning sidst på året</t>
  </si>
  <si>
    <t>Udgiftsneutral over år. Finansieres af VEU og EU-midler m.v.</t>
  </si>
  <si>
    <t>Afventer godkendelse af Naturparken - ikke forbrugte midler overføres til næste år.</t>
  </si>
  <si>
    <t>Årlige bidrag fra grundejere til Kystsikring ifølge aftale</t>
  </si>
</sst>
</file>

<file path=xl/styles.xml><?xml version="1.0" encoding="utf-8"?>
<styleSheet xmlns="http://schemas.openxmlformats.org/spreadsheetml/2006/main">
  <numFmts count="3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&quot;Ja&quot;;&quot;Ja&quot;;&quot;Nej&quot;"/>
    <numFmt numFmtId="180" formatCode="&quot;Sand&quot;;&quot;Sand&quot;;&quot;Falsk&quot;"/>
    <numFmt numFmtId="181" formatCode="&quot;Til&quot;;&quot;Til&quot;;&quot;Fra&quot;"/>
    <numFmt numFmtId="182" formatCode="[$€-2]\ #.##000_);[Red]\([$€-2]\ #.##000\)"/>
    <numFmt numFmtId="183" formatCode="0.0"/>
    <numFmt numFmtId="184" formatCode="0.000"/>
    <numFmt numFmtId="185" formatCode="&quot;Sandt&quot;;&quot;Sandt&quot;;&quot;Falsk&quot;"/>
  </numFmts>
  <fonts count="4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3" applyNumberFormat="0" applyAlignment="0" applyProtection="0"/>
    <xf numFmtId="0" fontId="10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 indent="1"/>
    </xf>
    <xf numFmtId="0" fontId="2" fillId="0" borderId="11" xfId="0" applyFont="1" applyBorder="1" applyAlignment="1">
      <alignment horizontal="left" vertical="justify" indent="1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2" fillId="0" borderId="12" xfId="0" applyFont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top"/>
    </xf>
    <xf numFmtId="3" fontId="8" fillId="0" borderId="12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8" fillId="0" borderId="13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8" fillId="0" borderId="2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 horizontal="right"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 horizontal="right"/>
    </xf>
    <xf numFmtId="9" fontId="8" fillId="0" borderId="25" xfId="0" applyNumberFormat="1" applyFont="1" applyFill="1" applyBorder="1" applyAlignment="1">
      <alignment horizontal="right"/>
    </xf>
    <xf numFmtId="0" fontId="9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 vertical="justify"/>
    </xf>
    <xf numFmtId="0" fontId="8" fillId="0" borderId="26" xfId="0" applyFont="1" applyFill="1" applyBorder="1" applyAlignment="1">
      <alignment horizontal="left"/>
    </xf>
    <xf numFmtId="9" fontId="8" fillId="0" borderId="27" xfId="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horizontal="left"/>
    </xf>
    <xf numFmtId="3" fontId="8" fillId="0" borderId="28" xfId="0" applyNumberFormat="1" applyFont="1" applyFill="1" applyBorder="1" applyAlignment="1">
      <alignment horizontal="right"/>
    </xf>
    <xf numFmtId="9" fontId="8" fillId="0" borderId="29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 quotePrefix="1">
      <alignment horizontal="right" vertical="top"/>
    </xf>
    <xf numFmtId="0" fontId="2" fillId="0" borderId="11" xfId="0" applyFont="1" applyBorder="1" applyAlignment="1">
      <alignment horizontal="left" vertical="top"/>
    </xf>
    <xf numFmtId="3" fontId="2" fillId="0" borderId="12" xfId="0" applyNumberFormat="1" applyFont="1" applyBorder="1" applyAlignment="1">
      <alignment vertical="top"/>
    </xf>
    <xf numFmtId="183" fontId="2" fillId="0" borderId="12" xfId="0" applyNumberFormat="1" applyFont="1" applyBorder="1" applyAlignment="1">
      <alignment/>
    </xf>
    <xf numFmtId="0" fontId="4" fillId="0" borderId="12" xfId="0" applyFont="1" applyBorder="1" applyAlignment="1" quotePrefix="1">
      <alignment horizontal="right"/>
    </xf>
    <xf numFmtId="0" fontId="7" fillId="0" borderId="12" xfId="0" applyFont="1" applyBorder="1" applyAlignment="1" quotePrefix="1">
      <alignment horizontal="right" vertical="top"/>
    </xf>
    <xf numFmtId="0" fontId="4" fillId="0" borderId="11" xfId="0" applyFont="1" applyBorder="1" applyAlignment="1">
      <alignment horizontal="left" vertical="top"/>
    </xf>
    <xf numFmtId="0" fontId="4" fillId="33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183" fontId="2" fillId="0" borderId="12" xfId="0" applyNumberFormat="1" applyFont="1" applyBorder="1" applyAlignment="1">
      <alignment vertical="top"/>
    </xf>
    <xf numFmtId="18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183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3" xfId="0" applyFont="1" applyFill="1" applyBorder="1" applyAlignment="1">
      <alignment wrapText="1"/>
    </xf>
    <xf numFmtId="0" fontId="4" fillId="33" borderId="33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wrapText="1"/>
    </xf>
    <xf numFmtId="0" fontId="4" fillId="33" borderId="13" xfId="0" applyFont="1" applyFill="1" applyBorder="1" applyAlignment="1" quotePrefix="1">
      <alignment horizontal="right"/>
    </xf>
    <xf numFmtId="0" fontId="4" fillId="33" borderId="34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183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Border="1" applyAlignment="1" quotePrefix="1">
      <alignment/>
    </xf>
    <xf numFmtId="0" fontId="4" fillId="0" borderId="11" xfId="0" applyFont="1" applyBorder="1" applyAlignment="1">
      <alignment horizontal="left" indent="1"/>
    </xf>
    <xf numFmtId="0" fontId="2" fillId="0" borderId="11" xfId="0" applyFont="1" applyBorder="1" applyAlignment="1">
      <alignment horizontal="left" wrapText="1" indent="1"/>
    </xf>
    <xf numFmtId="0" fontId="4" fillId="0" borderId="0" xfId="0" applyFont="1" applyBorder="1" applyAlignment="1">
      <alignment horizontal="right"/>
    </xf>
    <xf numFmtId="183" fontId="2" fillId="0" borderId="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/>
    </xf>
    <xf numFmtId="183" fontId="2" fillId="33" borderId="12" xfId="0" applyNumberFormat="1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35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2" fillId="0" borderId="14" xfId="0" applyFont="1" applyBorder="1" applyAlignment="1" quotePrefix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9" xfId="0" applyFont="1" applyBorder="1" applyAlignment="1">
      <alignment/>
    </xf>
    <xf numFmtId="3" fontId="2" fillId="0" borderId="30" xfId="0" applyNumberFormat="1" applyFont="1" applyBorder="1" applyAlignment="1">
      <alignment horizontal="center" vertical="top"/>
    </xf>
    <xf numFmtId="3" fontId="2" fillId="0" borderId="28" xfId="0" applyNumberFormat="1" applyFont="1" applyBorder="1" applyAlignment="1">
      <alignment horizontal="center" vertical="top"/>
    </xf>
    <xf numFmtId="3" fontId="2" fillId="0" borderId="36" xfId="0" applyNumberFormat="1" applyFont="1" applyBorder="1" applyAlignment="1">
      <alignment horizontal="center" vertical="top"/>
    </xf>
    <xf numFmtId="3" fontId="2" fillId="0" borderId="37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justify"/>
    </xf>
    <xf numFmtId="3" fontId="2" fillId="0" borderId="11" xfId="0" applyNumberFormat="1" applyFont="1" applyBorder="1" applyAlignment="1">
      <alignment horizontal="left" indent="1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33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3" fontId="4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34" borderId="12" xfId="0" applyFont="1" applyFill="1" applyBorder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2" xfId="0" applyFont="1" applyFill="1" applyBorder="1" applyAlignment="1">
      <alignment horizontal="right" wrapText="1"/>
    </xf>
    <xf numFmtId="3" fontId="2" fillId="0" borderId="39" xfId="0" applyNumberFormat="1" applyFont="1" applyBorder="1" applyAlignment="1">
      <alignment horizontal="center" vertical="top"/>
    </xf>
    <xf numFmtId="3" fontId="2" fillId="0" borderId="40" xfId="0" applyNumberFormat="1" applyFont="1" applyBorder="1" applyAlignment="1">
      <alignment horizontal="center" vertical="top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0" fillId="0" borderId="38" xfId="0" applyFont="1" applyBorder="1" applyAlignment="1">
      <alignment/>
    </xf>
    <xf numFmtId="183" fontId="2" fillId="33" borderId="13" xfId="0" applyNumberFormat="1" applyFont="1" applyFill="1" applyBorder="1" applyAlignment="1">
      <alignment horizontal="center" vertical="center"/>
    </xf>
    <xf numFmtId="183" fontId="0" fillId="0" borderId="14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183" fontId="2" fillId="0" borderId="13" xfId="0" applyNumberFormat="1" applyFont="1" applyBorder="1" applyAlignment="1">
      <alignment horizontal="center"/>
    </xf>
    <xf numFmtId="183" fontId="2" fillId="0" borderId="14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183" fontId="2" fillId="33" borderId="14" xfId="0" applyNumberFormat="1" applyFont="1" applyFill="1" applyBorder="1" applyAlignment="1">
      <alignment horizontal="center" vertical="center"/>
    </xf>
    <xf numFmtId="0" fontId="4" fillId="0" borderId="4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3" fontId="4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5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mma 2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I13" sqref="I13"/>
    </sheetView>
  </sheetViews>
  <sheetFormatPr defaultColWidth="9.140625" defaultRowHeight="12.75" customHeight="1"/>
  <cols>
    <col min="1" max="1" width="7.00390625" style="39" customWidth="1"/>
    <col min="2" max="2" width="36.140625" style="39" customWidth="1"/>
    <col min="3" max="4" width="16.140625" style="39" customWidth="1"/>
    <col min="5" max="5" width="15.57421875" style="45" customWidth="1"/>
    <col min="6" max="8" width="9.140625" style="41" customWidth="1"/>
    <col min="9" max="16384" width="9.140625" style="39" customWidth="1"/>
  </cols>
  <sheetData>
    <row r="2" ht="12.75" customHeight="1">
      <c r="A2" s="42"/>
    </row>
    <row r="3" ht="12.75" customHeight="1">
      <c r="B3" s="39" t="s">
        <v>48</v>
      </c>
    </row>
    <row r="4" ht="12.75" customHeight="1">
      <c r="A4" s="42"/>
    </row>
    <row r="6" spans="1:5" ht="12.75" customHeight="1">
      <c r="A6" s="41"/>
      <c r="B6" s="40" t="s">
        <v>168</v>
      </c>
      <c r="C6" s="41"/>
      <c r="D6" s="41"/>
      <c r="E6" s="44"/>
    </row>
    <row r="7" spans="1:8" ht="12.75" customHeight="1" thickBot="1">
      <c r="A7" s="42"/>
      <c r="B7" s="42"/>
      <c r="C7" s="43"/>
      <c r="D7" s="41"/>
      <c r="E7" s="44"/>
      <c r="H7" s="46"/>
    </row>
    <row r="8" spans="1:8" ht="15" customHeight="1">
      <c r="A8" s="42"/>
      <c r="B8" s="51"/>
      <c r="C8" s="69" t="s">
        <v>41</v>
      </c>
      <c r="D8" s="68" t="s">
        <v>26</v>
      </c>
      <c r="E8" s="52" t="s">
        <v>43</v>
      </c>
      <c r="H8" s="46"/>
    </row>
    <row r="9" spans="2:5" ht="15.75" customHeight="1">
      <c r="B9" s="53"/>
      <c r="C9" s="67" t="s">
        <v>150</v>
      </c>
      <c r="D9" s="67" t="s">
        <v>169</v>
      </c>
      <c r="E9" s="54" t="s">
        <v>42</v>
      </c>
    </row>
    <row r="10" spans="2:5" ht="12.75" customHeight="1">
      <c r="B10" s="55"/>
      <c r="C10" s="49"/>
      <c r="D10" s="49"/>
      <c r="E10" s="56"/>
    </row>
    <row r="11" spans="2:5" ht="12.75" customHeight="1">
      <c r="B11" s="55" t="s">
        <v>51</v>
      </c>
      <c r="C11" s="48">
        <f>'Udvalget for Plan og Teknik'!C68</f>
        <v>4777666</v>
      </c>
      <c r="D11" s="48">
        <f>'Udvalget for Plan og Teknik'!D68</f>
        <v>2174155</v>
      </c>
      <c r="E11" s="57">
        <f>D11/C11</f>
        <v>0.4550663441102831</v>
      </c>
    </row>
    <row r="12" spans="1:5" ht="12.75" customHeight="1">
      <c r="A12" s="42"/>
      <c r="B12" s="58"/>
      <c r="C12" s="49"/>
      <c r="D12" s="49"/>
      <c r="E12" s="57"/>
    </row>
    <row r="13" spans="2:5" ht="12.75" customHeight="1">
      <c r="B13" s="59"/>
      <c r="C13" s="48"/>
      <c r="D13" s="48"/>
      <c r="E13" s="57"/>
    </row>
    <row r="14" spans="2:5" ht="12.75" customHeight="1">
      <c r="B14" s="55" t="s">
        <v>56</v>
      </c>
      <c r="C14" s="48">
        <f>Økonomiudvalget!C61</f>
        <v>40054489</v>
      </c>
      <c r="D14" s="48">
        <f>Økonomiudvalget!D61</f>
        <v>33168855</v>
      </c>
      <c r="E14" s="57">
        <f>D14/C14</f>
        <v>0.8280933255695759</v>
      </c>
    </row>
    <row r="15" spans="1:5" ht="12.75" customHeight="1">
      <c r="A15" s="42"/>
      <c r="B15" s="55" t="s">
        <v>47</v>
      </c>
      <c r="C15" s="49"/>
      <c r="D15" s="49"/>
      <c r="E15" s="57"/>
    </row>
    <row r="16" spans="2:5" ht="12.75" customHeight="1">
      <c r="B16" s="60"/>
      <c r="C16" s="48"/>
      <c r="D16" s="48"/>
      <c r="E16" s="57"/>
    </row>
    <row r="17" spans="2:5" ht="12.75" customHeight="1">
      <c r="B17" s="60"/>
      <c r="C17" s="48"/>
      <c r="D17" s="48"/>
      <c r="E17" s="57"/>
    </row>
    <row r="18" spans="2:5" ht="12.75" customHeight="1">
      <c r="B18" s="60" t="s">
        <v>145</v>
      </c>
      <c r="C18" s="48">
        <f>SUM('Udvalget Børn og Undervisning'!C33:C34)</f>
        <v>6283054</v>
      </c>
      <c r="D18" s="48">
        <f>SUM('Udvalget Børn og Undervisning'!D33:D34)</f>
        <v>6994251</v>
      </c>
      <c r="E18" s="57"/>
    </row>
    <row r="19" spans="2:5" ht="12.75" customHeight="1">
      <c r="B19" s="60"/>
      <c r="C19" s="48"/>
      <c r="D19" s="48"/>
      <c r="E19" s="57"/>
    </row>
    <row r="20" spans="2:5" ht="12.75" customHeight="1">
      <c r="B20" s="60"/>
      <c r="C20" s="48"/>
      <c r="D20" s="48"/>
      <c r="E20" s="57"/>
    </row>
    <row r="21" spans="2:5" ht="12.75" customHeight="1">
      <c r="B21" s="60" t="s">
        <v>146</v>
      </c>
      <c r="C21" s="48">
        <f>SUM('Udvalget Kultur og Fritid'!C16:C17)</f>
        <v>232520</v>
      </c>
      <c r="D21" s="48">
        <f>SUM('Udvalget Kultur og Fritid'!D16:D17)</f>
        <v>257435</v>
      </c>
      <c r="E21" s="57"/>
    </row>
    <row r="22" spans="2:5" ht="12.75" customHeight="1">
      <c r="B22" s="60"/>
      <c r="C22" s="48"/>
      <c r="D22" s="48"/>
      <c r="E22" s="57"/>
    </row>
    <row r="23" spans="2:5" ht="12.75" customHeight="1">
      <c r="B23" s="60"/>
      <c r="C23" s="48"/>
      <c r="D23" s="48"/>
      <c r="E23" s="57"/>
    </row>
    <row r="24" spans="2:5" ht="12.75" customHeight="1">
      <c r="B24" s="60" t="s">
        <v>147</v>
      </c>
      <c r="C24" s="48">
        <f>SUM('Udvalget Social og Sundhed'!C13)</f>
        <v>0</v>
      </c>
      <c r="D24" s="48">
        <f>SUM('Udvalget Social og Sundhed'!D13)</f>
        <v>0</v>
      </c>
      <c r="E24" s="57"/>
    </row>
    <row r="25" spans="2:5" ht="12.75" customHeight="1">
      <c r="B25" s="61"/>
      <c r="C25" s="48"/>
      <c r="D25" s="48"/>
      <c r="E25" s="57"/>
    </row>
    <row r="26" spans="2:5" ht="12.75" customHeight="1">
      <c r="B26" s="55"/>
      <c r="C26" s="49"/>
      <c r="D26" s="49"/>
      <c r="E26" s="57"/>
    </row>
    <row r="27" spans="1:9" ht="14.25" customHeight="1">
      <c r="A27" s="40"/>
      <c r="B27" s="62" t="s">
        <v>27</v>
      </c>
      <c r="C27" s="50"/>
      <c r="D27" s="50"/>
      <c r="E27" s="63"/>
      <c r="I27" s="41"/>
    </row>
    <row r="28" spans="1:9" ht="17.25" customHeight="1" thickBot="1">
      <c r="A28" s="40"/>
      <c r="B28" s="64" t="s">
        <v>49</v>
      </c>
      <c r="C28" s="65">
        <f>SUM(C11:C27)</f>
        <v>51347729</v>
      </c>
      <c r="D28" s="65">
        <f>SUM(D11:D27)</f>
        <v>42594696</v>
      </c>
      <c r="E28" s="66">
        <f>D28/C28</f>
        <v>0.8295341747246504</v>
      </c>
      <c r="I28" s="41"/>
    </row>
    <row r="30" ht="12.75" customHeight="1">
      <c r="B30" s="39" t="s">
        <v>75</v>
      </c>
    </row>
    <row r="31" spans="3:4" ht="12.75" customHeight="1">
      <c r="C31" s="47"/>
      <c r="D31" s="47"/>
    </row>
    <row r="32" spans="3:4" ht="12.75" customHeight="1">
      <c r="C32" s="47"/>
      <c r="D32" s="4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&amp;LSag 14-3838  / Dok 102622-14&amp;R&amp;D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pane ySplit="6" topLeftCell="A40" activePane="bottomLeft" state="frozen"/>
      <selection pane="topLeft" activeCell="D10" sqref="D10"/>
      <selection pane="bottomLeft" activeCell="E74" sqref="E74:G74"/>
    </sheetView>
  </sheetViews>
  <sheetFormatPr defaultColWidth="9.140625" defaultRowHeight="12.75"/>
  <cols>
    <col min="1" max="1" width="7.8515625" style="1" customWidth="1"/>
    <col min="2" max="2" width="28.57421875" style="1" customWidth="1"/>
    <col min="3" max="3" width="11.8515625" style="1" customWidth="1"/>
    <col min="4" max="4" width="10.421875" style="1" customWidth="1"/>
    <col min="5" max="5" width="10.140625" style="88" customWidth="1"/>
    <col min="6" max="6" width="8.421875" style="1" hidden="1" customWidth="1"/>
    <col min="7" max="7" width="7.8515625" style="1" customWidth="1"/>
    <col min="8" max="8" width="8.421875" style="1" customWidth="1"/>
    <col min="9" max="9" width="48.421875" style="89" customWidth="1"/>
    <col min="10" max="16384" width="9.140625" style="1" customWidth="1"/>
  </cols>
  <sheetData>
    <row r="1" spans="1:8" ht="12.75" customHeight="1">
      <c r="A1" s="87" t="s">
        <v>0</v>
      </c>
      <c r="F1" s="3"/>
      <c r="G1" s="3"/>
      <c r="H1" s="3"/>
    </row>
    <row r="2" spans="6:8" ht="12.75" customHeight="1">
      <c r="F2" s="3"/>
      <c r="G2" s="3"/>
      <c r="H2" s="3"/>
    </row>
    <row r="3" spans="1:8" ht="12.75" customHeight="1">
      <c r="A3" s="87" t="s">
        <v>2</v>
      </c>
      <c r="F3" s="3"/>
      <c r="G3" s="3"/>
      <c r="H3" s="3"/>
    </row>
    <row r="4" spans="1:9" ht="18.75" customHeight="1">
      <c r="A4" s="167" t="s">
        <v>1</v>
      </c>
      <c r="B4" s="168"/>
      <c r="C4" s="72" t="s">
        <v>41</v>
      </c>
      <c r="D4" s="86" t="s">
        <v>3</v>
      </c>
      <c r="E4" s="155" t="s">
        <v>4</v>
      </c>
      <c r="F4" s="11" t="s">
        <v>4</v>
      </c>
      <c r="G4" s="11" t="s">
        <v>3</v>
      </c>
      <c r="H4" s="11" t="s">
        <v>3</v>
      </c>
      <c r="I4" s="90" t="s">
        <v>7</v>
      </c>
    </row>
    <row r="5" spans="1:9" ht="17.25" customHeight="1">
      <c r="A5" s="20" t="s">
        <v>16</v>
      </c>
      <c r="B5" s="91" t="s">
        <v>49</v>
      </c>
      <c r="C5" s="13" t="s">
        <v>150</v>
      </c>
      <c r="D5" s="92" t="s">
        <v>170</v>
      </c>
      <c r="E5" s="169"/>
      <c r="F5" s="14" t="s">
        <v>5</v>
      </c>
      <c r="G5" s="14" t="s">
        <v>6</v>
      </c>
      <c r="H5" s="93" t="s">
        <v>10</v>
      </c>
      <c r="I5" s="94"/>
    </row>
    <row r="6" spans="1:9" ht="15" customHeight="1">
      <c r="A6" s="95" t="s">
        <v>50</v>
      </c>
      <c r="B6" s="96" t="s">
        <v>51</v>
      </c>
      <c r="C6" s="30"/>
      <c r="D6" s="97"/>
      <c r="E6" s="98"/>
      <c r="F6" s="31"/>
      <c r="G6" s="31"/>
      <c r="H6" s="32"/>
      <c r="I6" s="99"/>
    </row>
    <row r="7" spans="1:9" ht="12.75">
      <c r="A7" s="100" t="s">
        <v>8</v>
      </c>
      <c r="B7" s="101" t="s">
        <v>9</v>
      </c>
      <c r="C7" s="7"/>
      <c r="D7" s="7"/>
      <c r="E7" s="77"/>
      <c r="F7" s="10"/>
      <c r="G7" s="10"/>
      <c r="H7" s="10"/>
      <c r="I7" s="114"/>
    </row>
    <row r="8" spans="1:9" ht="12.75">
      <c r="A8" s="7"/>
      <c r="B8" s="4"/>
      <c r="C8" s="7"/>
      <c r="D8" s="7"/>
      <c r="E8" s="77"/>
      <c r="F8" s="10"/>
      <c r="G8" s="10"/>
      <c r="H8" s="10"/>
      <c r="I8" s="73"/>
    </row>
    <row r="9" spans="1:9" ht="12.75">
      <c r="A9" s="16" t="s">
        <v>11</v>
      </c>
      <c r="B9" s="17" t="s">
        <v>76</v>
      </c>
      <c r="C9" s="7"/>
      <c r="D9" s="7"/>
      <c r="E9" s="77"/>
      <c r="F9" s="10"/>
      <c r="G9" s="10"/>
      <c r="H9" s="10"/>
      <c r="I9" s="102"/>
    </row>
    <row r="10" spans="1:9" ht="12.75">
      <c r="A10" s="16"/>
      <c r="B10" s="17" t="s">
        <v>92</v>
      </c>
      <c r="C10" s="7"/>
      <c r="D10" s="7"/>
      <c r="E10" s="77"/>
      <c r="F10" s="10"/>
      <c r="G10" s="10"/>
      <c r="H10" s="10"/>
      <c r="I10" s="102"/>
    </row>
    <row r="11" spans="1:9" ht="12.75">
      <c r="A11" s="38" t="s">
        <v>101</v>
      </c>
      <c r="B11" s="5" t="s">
        <v>102</v>
      </c>
      <c r="C11" s="8">
        <v>217364</v>
      </c>
      <c r="D11" s="8">
        <v>225694</v>
      </c>
      <c r="E11" s="77"/>
      <c r="F11" s="10"/>
      <c r="G11" s="10"/>
      <c r="H11" s="10"/>
      <c r="I11" s="102" t="s">
        <v>135</v>
      </c>
    </row>
    <row r="12" spans="1:9" ht="12.75">
      <c r="A12" s="38"/>
      <c r="B12" s="5"/>
      <c r="C12" s="8"/>
      <c r="D12" s="8"/>
      <c r="E12" s="77"/>
      <c r="F12" s="10"/>
      <c r="G12" s="10"/>
      <c r="H12" s="10"/>
      <c r="I12" s="102"/>
    </row>
    <row r="13" spans="1:9" ht="12.75">
      <c r="A13" s="16"/>
      <c r="B13" s="17" t="s">
        <v>77</v>
      </c>
      <c r="C13" s="8"/>
      <c r="D13" s="8"/>
      <c r="E13" s="77"/>
      <c r="F13" s="10"/>
      <c r="G13" s="10"/>
      <c r="H13" s="10"/>
      <c r="I13" s="102"/>
    </row>
    <row r="14" spans="1:9" ht="12.75">
      <c r="A14" s="38" t="s">
        <v>55</v>
      </c>
      <c r="B14" s="5" t="s">
        <v>46</v>
      </c>
      <c r="C14" s="8">
        <v>1627383</v>
      </c>
      <c r="D14" s="8">
        <v>590300</v>
      </c>
      <c r="E14" s="77">
        <f>D14/C14*100</f>
        <v>36.272960944043284</v>
      </c>
      <c r="F14" s="10"/>
      <c r="G14" s="10"/>
      <c r="H14" s="10"/>
      <c r="I14" s="102" t="s">
        <v>70</v>
      </c>
    </row>
    <row r="15" spans="1:9" ht="12.75">
      <c r="A15" s="7"/>
      <c r="B15" s="4"/>
      <c r="C15" s="8"/>
      <c r="D15" s="7"/>
      <c r="E15" s="77"/>
      <c r="F15" s="10"/>
      <c r="G15" s="10"/>
      <c r="H15" s="10"/>
      <c r="I15" s="102"/>
    </row>
    <row r="16" spans="1:9" ht="12.75">
      <c r="A16" s="16" t="s">
        <v>12</v>
      </c>
      <c r="B16" s="17" t="s">
        <v>24</v>
      </c>
      <c r="C16" s="8"/>
      <c r="D16" s="7"/>
      <c r="E16" s="77"/>
      <c r="F16" s="10"/>
      <c r="G16" s="10"/>
      <c r="H16" s="10"/>
      <c r="I16" s="102"/>
    </row>
    <row r="17" spans="1:9" ht="12.75">
      <c r="A17" s="16"/>
      <c r="B17" s="17" t="s">
        <v>33</v>
      </c>
      <c r="C17" s="8"/>
      <c r="D17" s="7"/>
      <c r="E17" s="77"/>
      <c r="F17" s="10"/>
      <c r="G17" s="10"/>
      <c r="H17" s="10"/>
      <c r="I17" s="102"/>
    </row>
    <row r="18" spans="1:9" ht="12.75">
      <c r="A18" s="103" t="s">
        <v>171</v>
      </c>
      <c r="B18" s="5" t="s">
        <v>172</v>
      </c>
      <c r="C18" s="8">
        <v>5569</v>
      </c>
      <c r="D18" s="7">
        <v>5569</v>
      </c>
      <c r="E18" s="77"/>
      <c r="F18" s="10"/>
      <c r="G18" s="10"/>
      <c r="H18" s="10"/>
      <c r="I18" s="102" t="s">
        <v>135</v>
      </c>
    </row>
    <row r="19" spans="1:9" ht="25.5">
      <c r="A19" s="38" t="s">
        <v>34</v>
      </c>
      <c r="B19" s="105" t="s">
        <v>78</v>
      </c>
      <c r="C19" s="8">
        <v>245433</v>
      </c>
      <c r="D19" s="8">
        <v>176557</v>
      </c>
      <c r="E19" s="77">
        <f>D19/C19*100</f>
        <v>71.93694409472239</v>
      </c>
      <c r="F19" s="10"/>
      <c r="G19" s="10"/>
      <c r="H19" s="10"/>
      <c r="I19" s="102" t="s">
        <v>68</v>
      </c>
    </row>
    <row r="20" spans="1:9" ht="12.75">
      <c r="A20" s="7"/>
      <c r="B20" s="5"/>
      <c r="C20" s="8"/>
      <c r="D20" s="8"/>
      <c r="E20" s="77"/>
      <c r="F20" s="10"/>
      <c r="G20" s="10"/>
      <c r="H20" s="10"/>
      <c r="I20" s="102"/>
    </row>
    <row r="21" spans="1:9" ht="12.75">
      <c r="A21" s="16" t="s">
        <v>17</v>
      </c>
      <c r="B21" s="104" t="s">
        <v>18</v>
      </c>
      <c r="C21" s="8"/>
      <c r="D21" s="8"/>
      <c r="E21" s="77"/>
      <c r="F21" s="10"/>
      <c r="G21" s="10"/>
      <c r="H21" s="10"/>
      <c r="I21" s="102"/>
    </row>
    <row r="22" spans="1:9" ht="12.75">
      <c r="A22" s="16"/>
      <c r="B22" s="104" t="s">
        <v>35</v>
      </c>
      <c r="C22" s="8"/>
      <c r="D22" s="8"/>
      <c r="E22" s="77"/>
      <c r="F22" s="10"/>
      <c r="G22" s="10"/>
      <c r="H22" s="10"/>
      <c r="I22" s="102"/>
    </row>
    <row r="23" spans="1:9" ht="12.75">
      <c r="A23" s="38" t="s">
        <v>36</v>
      </c>
      <c r="B23" s="5" t="s">
        <v>37</v>
      </c>
      <c r="C23" s="8">
        <v>543010</v>
      </c>
      <c r="D23" s="8">
        <v>323955</v>
      </c>
      <c r="E23" s="77">
        <f>D23/C23*100</f>
        <v>59.65912229977348</v>
      </c>
      <c r="F23" s="10"/>
      <c r="G23" s="10"/>
      <c r="H23" s="10"/>
      <c r="I23" s="102" t="s">
        <v>68</v>
      </c>
    </row>
    <row r="24" spans="1:9" ht="12.75">
      <c r="A24" s="38" t="s">
        <v>31</v>
      </c>
      <c r="B24" s="5" t="s">
        <v>80</v>
      </c>
      <c r="C24" s="8">
        <v>136775</v>
      </c>
      <c r="D24" s="8">
        <v>12750</v>
      </c>
      <c r="E24" s="77">
        <f>D24/C24*100</f>
        <v>9.321878998354963</v>
      </c>
      <c r="F24" s="10"/>
      <c r="G24" s="10"/>
      <c r="H24" s="10"/>
      <c r="I24" s="102" t="s">
        <v>68</v>
      </c>
    </row>
    <row r="25" spans="1:9" ht="12.75">
      <c r="A25" s="38" t="s">
        <v>29</v>
      </c>
      <c r="B25" s="5" t="s">
        <v>19</v>
      </c>
      <c r="C25" s="8">
        <v>206590</v>
      </c>
      <c r="D25" s="8">
        <v>53065</v>
      </c>
      <c r="E25" s="77">
        <f>D25/C25*100</f>
        <v>25.686141633186505</v>
      </c>
      <c r="F25" s="10"/>
      <c r="G25" s="10"/>
      <c r="H25" s="10"/>
      <c r="I25" s="102" t="s">
        <v>68</v>
      </c>
    </row>
    <row r="26" spans="1:9" ht="38.25">
      <c r="A26" s="38" t="s">
        <v>151</v>
      </c>
      <c r="B26" s="105" t="s">
        <v>166</v>
      </c>
      <c r="C26" s="8">
        <v>65000</v>
      </c>
      <c r="D26" s="8">
        <v>13086</v>
      </c>
      <c r="E26" s="77"/>
      <c r="F26" s="10"/>
      <c r="G26" s="10"/>
      <c r="H26" s="10"/>
      <c r="I26" s="102" t="s">
        <v>181</v>
      </c>
    </row>
    <row r="27" spans="1:9" ht="24" customHeight="1">
      <c r="A27" s="38" t="s">
        <v>152</v>
      </c>
      <c r="B27" s="105" t="s">
        <v>153</v>
      </c>
      <c r="C27" s="8">
        <v>250000</v>
      </c>
      <c r="D27" s="8">
        <v>99600</v>
      </c>
      <c r="E27" s="77"/>
      <c r="F27" s="10"/>
      <c r="G27" s="10"/>
      <c r="H27" s="10"/>
      <c r="I27" s="102" t="s">
        <v>184</v>
      </c>
    </row>
    <row r="28" spans="1:9" ht="24.75" customHeight="1">
      <c r="A28" s="38" t="s">
        <v>30</v>
      </c>
      <c r="B28" s="105" t="s">
        <v>52</v>
      </c>
      <c r="C28" s="8">
        <v>350370</v>
      </c>
      <c r="D28" s="8">
        <v>0</v>
      </c>
      <c r="E28" s="77">
        <f>D28/C28*100</f>
        <v>0</v>
      </c>
      <c r="F28" s="10"/>
      <c r="G28" s="10"/>
      <c r="H28" s="10"/>
      <c r="I28" s="102" t="s">
        <v>68</v>
      </c>
    </row>
    <row r="29" spans="1:9" ht="28.5" customHeight="1">
      <c r="A29" s="38" t="s">
        <v>163</v>
      </c>
      <c r="B29" s="105" t="s">
        <v>164</v>
      </c>
      <c r="C29" s="8">
        <v>60000</v>
      </c>
      <c r="D29" s="8">
        <v>23500</v>
      </c>
      <c r="E29" s="77"/>
      <c r="F29" s="10"/>
      <c r="G29" s="10"/>
      <c r="H29" s="10"/>
      <c r="I29" s="102" t="s">
        <v>68</v>
      </c>
    </row>
    <row r="30" spans="1:9" ht="30.75" customHeight="1">
      <c r="A30" s="38" t="s">
        <v>32</v>
      </c>
      <c r="B30" s="105" t="s">
        <v>79</v>
      </c>
      <c r="C30" s="8">
        <v>460855</v>
      </c>
      <c r="D30" s="8">
        <v>0</v>
      </c>
      <c r="E30" s="77"/>
      <c r="F30" s="10"/>
      <c r="G30" s="10"/>
      <c r="H30" s="10"/>
      <c r="I30" s="102" t="s">
        <v>182</v>
      </c>
    </row>
    <row r="31" spans="1:9" ht="18" customHeight="1">
      <c r="A31" s="38"/>
      <c r="B31" s="105"/>
      <c r="C31" s="8"/>
      <c r="D31" s="8"/>
      <c r="E31" s="77"/>
      <c r="F31" s="10"/>
      <c r="G31" s="10"/>
      <c r="H31" s="10"/>
      <c r="I31" s="102"/>
    </row>
    <row r="32" spans="1:9" ht="12.75">
      <c r="A32" s="78"/>
      <c r="B32" s="104" t="s">
        <v>25</v>
      </c>
      <c r="C32" s="8"/>
      <c r="D32" s="8"/>
      <c r="E32" s="77"/>
      <c r="F32" s="10"/>
      <c r="G32" s="10"/>
      <c r="H32" s="10"/>
      <c r="I32" s="102"/>
    </row>
    <row r="33" spans="1:9" ht="12.75">
      <c r="A33" s="38" t="s">
        <v>173</v>
      </c>
      <c r="B33" s="5" t="s">
        <v>46</v>
      </c>
      <c r="C33" s="8">
        <v>0</v>
      </c>
      <c r="D33" s="8">
        <v>392</v>
      </c>
      <c r="E33" s="77"/>
      <c r="F33" s="10"/>
      <c r="G33" s="10"/>
      <c r="H33" s="10"/>
      <c r="I33" s="102"/>
    </row>
    <row r="34" spans="1:9" ht="12.75">
      <c r="A34" s="38" t="s">
        <v>58</v>
      </c>
      <c r="B34" s="5" t="s">
        <v>59</v>
      </c>
      <c r="C34" s="8">
        <v>531452</v>
      </c>
      <c r="D34" s="8">
        <v>421950</v>
      </c>
      <c r="E34" s="77">
        <f>D34/C34*100</f>
        <v>79.39569330814447</v>
      </c>
      <c r="F34" s="10"/>
      <c r="G34" s="10"/>
      <c r="H34" s="10"/>
      <c r="I34" s="102" t="s">
        <v>68</v>
      </c>
    </row>
    <row r="35" spans="1:9" ht="12.75">
      <c r="A35" s="103"/>
      <c r="B35" s="5"/>
      <c r="C35" s="8"/>
      <c r="D35" s="8"/>
      <c r="E35" s="77"/>
      <c r="F35" s="10"/>
      <c r="G35" s="10"/>
      <c r="H35" s="10"/>
      <c r="I35" s="102"/>
    </row>
    <row r="36" spans="1:9" ht="12.75">
      <c r="A36" s="16" t="s">
        <v>61</v>
      </c>
      <c r="B36" s="104" t="s">
        <v>62</v>
      </c>
      <c r="C36" s="8"/>
      <c r="D36" s="8"/>
      <c r="E36" s="77"/>
      <c r="F36" s="10"/>
      <c r="G36" s="10"/>
      <c r="H36" s="10"/>
      <c r="I36" s="102"/>
    </row>
    <row r="37" spans="1:9" ht="12.75">
      <c r="A37" s="16"/>
      <c r="B37" s="104" t="s">
        <v>65</v>
      </c>
      <c r="C37" s="8"/>
      <c r="D37" s="8"/>
      <c r="E37" s="77"/>
      <c r="F37" s="10"/>
      <c r="G37" s="10"/>
      <c r="H37" s="10"/>
      <c r="I37" s="102"/>
    </row>
    <row r="38" spans="1:9" ht="12.75">
      <c r="A38" s="38" t="s">
        <v>63</v>
      </c>
      <c r="B38" s="5" t="s">
        <v>64</v>
      </c>
      <c r="C38" s="8">
        <v>4200</v>
      </c>
      <c r="D38" s="8">
        <v>-1660</v>
      </c>
      <c r="E38" s="77"/>
      <c r="F38" s="10"/>
      <c r="G38" s="10"/>
      <c r="H38" s="10"/>
      <c r="I38" s="102"/>
    </row>
    <row r="39" spans="1:9" ht="12.75">
      <c r="A39" s="38"/>
      <c r="B39" s="5"/>
      <c r="C39" s="8"/>
      <c r="D39" s="8"/>
      <c r="E39" s="77"/>
      <c r="F39" s="10"/>
      <c r="G39" s="10"/>
      <c r="H39" s="10"/>
      <c r="I39" s="102"/>
    </row>
    <row r="40" spans="1:9" ht="12.75">
      <c r="A40" s="16" t="s">
        <v>103</v>
      </c>
      <c r="B40" s="104" t="s">
        <v>104</v>
      </c>
      <c r="C40" s="8"/>
      <c r="D40" s="8"/>
      <c r="E40" s="77"/>
      <c r="F40" s="10"/>
      <c r="G40" s="10"/>
      <c r="H40" s="10"/>
      <c r="I40" s="102"/>
    </row>
    <row r="41" spans="1:9" ht="12.75">
      <c r="A41" s="16"/>
      <c r="B41" s="104" t="s">
        <v>105</v>
      </c>
      <c r="C41" s="8"/>
      <c r="D41" s="8"/>
      <c r="E41" s="77"/>
      <c r="F41" s="10"/>
      <c r="G41" s="10"/>
      <c r="H41" s="10"/>
      <c r="I41" s="102"/>
    </row>
    <row r="42" spans="1:9" ht="12.75">
      <c r="A42" s="38">
        <v>205001</v>
      </c>
      <c r="B42" s="5" t="s">
        <v>106</v>
      </c>
      <c r="C42" s="8">
        <v>12581</v>
      </c>
      <c r="D42" s="8">
        <v>12581</v>
      </c>
      <c r="E42" s="77"/>
      <c r="F42" s="10"/>
      <c r="G42" s="10"/>
      <c r="H42" s="10"/>
      <c r="I42" s="102" t="s">
        <v>135</v>
      </c>
    </row>
    <row r="43" spans="1:9" ht="12" customHeight="1">
      <c r="A43" s="7"/>
      <c r="B43" s="6"/>
      <c r="C43" s="8"/>
      <c r="D43" s="8"/>
      <c r="E43" s="77"/>
      <c r="F43" s="10"/>
      <c r="G43" s="10"/>
      <c r="H43" s="10"/>
      <c r="I43" s="142"/>
    </row>
    <row r="44" spans="1:9" ht="6.75" customHeight="1">
      <c r="A44" s="170" t="s">
        <v>13</v>
      </c>
      <c r="B44" s="171"/>
      <c r="C44" s="174">
        <f>SUM(C10:C43)</f>
        <v>4716582</v>
      </c>
      <c r="D44" s="174">
        <f>SUM(D10:D43)</f>
        <v>1957339</v>
      </c>
      <c r="E44" s="163">
        <f>+D44/C44*100</f>
        <v>41.49909828770071</v>
      </c>
      <c r="F44" s="151"/>
      <c r="G44" s="151"/>
      <c r="H44" s="151"/>
      <c r="I44" s="165"/>
    </row>
    <row r="45" spans="1:9" ht="12.75" customHeight="1">
      <c r="A45" s="172"/>
      <c r="B45" s="173"/>
      <c r="C45" s="175"/>
      <c r="D45" s="175"/>
      <c r="E45" s="164"/>
      <c r="F45" s="152"/>
      <c r="G45" s="152"/>
      <c r="H45" s="152"/>
      <c r="I45" s="166"/>
    </row>
    <row r="46" spans="1:9" ht="12.75" customHeight="1">
      <c r="A46" s="34"/>
      <c r="B46" s="34"/>
      <c r="C46" s="106"/>
      <c r="D46" s="106"/>
      <c r="E46" s="107"/>
      <c r="F46" s="36"/>
      <c r="G46" s="36"/>
      <c r="H46" s="36"/>
      <c r="I46" s="143"/>
    </row>
    <row r="47" spans="1:9" ht="12.75" customHeight="1">
      <c r="A47" s="34"/>
      <c r="B47" s="34"/>
      <c r="C47" s="106"/>
      <c r="D47" s="106"/>
      <c r="E47" s="107"/>
      <c r="F47" s="36"/>
      <c r="G47" s="36"/>
      <c r="H47" s="36"/>
      <c r="I47" s="143"/>
    </row>
    <row r="48" spans="1:9" ht="12.75">
      <c r="A48" s="87" t="s">
        <v>14</v>
      </c>
      <c r="F48" s="3"/>
      <c r="G48" s="3"/>
      <c r="H48" s="3"/>
      <c r="I48" s="144"/>
    </row>
    <row r="49" spans="1:9" ht="17.25" customHeight="1">
      <c r="A49" s="87" t="s">
        <v>148</v>
      </c>
      <c r="F49" s="3"/>
      <c r="G49" s="3"/>
      <c r="H49" s="3"/>
      <c r="I49" s="144"/>
    </row>
    <row r="50" spans="1:9" ht="21.75" customHeight="1">
      <c r="A50" s="153" t="s">
        <v>1</v>
      </c>
      <c r="B50" s="154"/>
      <c r="C50" s="72" t="s">
        <v>41</v>
      </c>
      <c r="D50" s="11" t="s">
        <v>3</v>
      </c>
      <c r="E50" s="155" t="s">
        <v>4</v>
      </c>
      <c r="F50" s="11" t="s">
        <v>4</v>
      </c>
      <c r="G50" s="11" t="s">
        <v>3</v>
      </c>
      <c r="H50" s="11" t="s">
        <v>3</v>
      </c>
      <c r="I50" s="145" t="s">
        <v>7</v>
      </c>
    </row>
    <row r="51" spans="1:9" ht="16.5" customHeight="1">
      <c r="A51" s="20" t="s">
        <v>16</v>
      </c>
      <c r="B51" s="20" t="s">
        <v>49</v>
      </c>
      <c r="C51" s="13" t="s">
        <v>150</v>
      </c>
      <c r="D51" s="14" t="s">
        <v>170</v>
      </c>
      <c r="E51" s="156"/>
      <c r="F51" s="14" t="s">
        <v>5</v>
      </c>
      <c r="G51" s="14" t="s">
        <v>6</v>
      </c>
      <c r="H51" s="93" t="s">
        <v>10</v>
      </c>
      <c r="I51" s="142"/>
    </row>
    <row r="52" spans="1:9" s="113" customFormat="1" ht="16.5" customHeight="1">
      <c r="A52" s="95" t="s">
        <v>50</v>
      </c>
      <c r="B52" s="108" t="s">
        <v>51</v>
      </c>
      <c r="C52" s="109"/>
      <c r="D52" s="110"/>
      <c r="E52" s="111"/>
      <c r="F52" s="110"/>
      <c r="G52" s="110"/>
      <c r="H52" s="112"/>
      <c r="I52" s="146"/>
    </row>
    <row r="53" spans="1:9" ht="10.5" customHeight="1">
      <c r="A53" s="7"/>
      <c r="B53" s="4"/>
      <c r="C53" s="8"/>
      <c r="D53" s="8"/>
      <c r="E53" s="77"/>
      <c r="F53" s="10"/>
      <c r="G53" s="10"/>
      <c r="H53" s="10"/>
      <c r="I53" s="145"/>
    </row>
    <row r="54" spans="1:9" ht="12.75" customHeight="1">
      <c r="A54" s="38"/>
      <c r="B54" s="4"/>
      <c r="C54" s="8"/>
      <c r="D54" s="8"/>
      <c r="E54" s="77"/>
      <c r="F54" s="115"/>
      <c r="G54" s="10"/>
      <c r="H54" s="10"/>
      <c r="I54" s="102"/>
    </row>
    <row r="55" spans="1:9" ht="12.75" customHeight="1">
      <c r="A55" s="38"/>
      <c r="B55" s="17" t="s">
        <v>71</v>
      </c>
      <c r="C55" s="8"/>
      <c r="D55" s="8"/>
      <c r="E55" s="77"/>
      <c r="F55" s="115"/>
      <c r="G55" s="10"/>
      <c r="H55" s="10"/>
      <c r="I55" s="102"/>
    </row>
    <row r="56" spans="1:9" ht="12.75" customHeight="1">
      <c r="A56" s="38"/>
      <c r="B56" s="116" t="s">
        <v>72</v>
      </c>
      <c r="C56" s="8"/>
      <c r="D56" s="8"/>
      <c r="E56" s="77"/>
      <c r="F56" s="115"/>
      <c r="G56" s="10"/>
      <c r="H56" s="10"/>
      <c r="I56" s="102"/>
    </row>
    <row r="57" spans="1:9" ht="12.75" customHeight="1">
      <c r="A57" s="117" t="s">
        <v>11</v>
      </c>
      <c r="B57" s="104" t="s">
        <v>114</v>
      </c>
      <c r="C57" s="8"/>
      <c r="D57" s="8"/>
      <c r="E57" s="77"/>
      <c r="F57" s="115"/>
      <c r="G57" s="10"/>
      <c r="H57" s="10"/>
      <c r="I57" s="102"/>
    </row>
    <row r="58" spans="1:9" ht="23.25" customHeight="1">
      <c r="A58" s="38" t="s">
        <v>165</v>
      </c>
      <c r="B58" s="118" t="s">
        <v>167</v>
      </c>
      <c r="C58" s="8">
        <v>-6981</v>
      </c>
      <c r="D58" s="8">
        <v>314477</v>
      </c>
      <c r="E58" s="77">
        <f>D58/C58*100</f>
        <v>-4504.75576564962</v>
      </c>
      <c r="G58" s="7"/>
      <c r="H58" s="7"/>
      <c r="I58" s="102" t="s">
        <v>183</v>
      </c>
    </row>
    <row r="59" spans="1:9" ht="12.75" customHeight="1">
      <c r="A59" s="117" t="s">
        <v>17</v>
      </c>
      <c r="B59" s="104" t="s">
        <v>18</v>
      </c>
      <c r="C59" s="8"/>
      <c r="D59" s="8"/>
      <c r="E59" s="77"/>
      <c r="F59" s="115"/>
      <c r="G59" s="10"/>
      <c r="H59" s="10"/>
      <c r="I59" s="102"/>
    </row>
    <row r="60" spans="1:9" ht="25.5" customHeight="1">
      <c r="A60" s="38" t="s">
        <v>58</v>
      </c>
      <c r="B60" s="118" t="s">
        <v>73</v>
      </c>
      <c r="C60" s="8">
        <v>4260</v>
      </c>
      <c r="D60" s="8">
        <v>0</v>
      </c>
      <c r="E60" s="77">
        <f>D60/C60*100</f>
        <v>0</v>
      </c>
      <c r="G60" s="7"/>
      <c r="H60" s="7"/>
      <c r="I60" s="102" t="s">
        <v>74</v>
      </c>
    </row>
    <row r="61" spans="1:9" ht="12.75" customHeight="1">
      <c r="A61" s="117" t="s">
        <v>81</v>
      </c>
      <c r="B61" s="104" t="s">
        <v>20</v>
      </c>
      <c r="C61" s="8"/>
      <c r="D61" s="8"/>
      <c r="E61" s="77"/>
      <c r="F61" s="115"/>
      <c r="G61" s="10"/>
      <c r="H61" s="10"/>
      <c r="I61" s="102"/>
    </row>
    <row r="62" spans="1:9" ht="25.5" customHeight="1">
      <c r="A62" s="38" t="s">
        <v>82</v>
      </c>
      <c r="B62" s="5" t="s">
        <v>83</v>
      </c>
      <c r="C62" s="8">
        <v>-172929</v>
      </c>
      <c r="D62" s="8">
        <v>-96001</v>
      </c>
      <c r="E62" s="77">
        <f>D62/C62*100</f>
        <v>55.51469100035275</v>
      </c>
      <c r="G62" s="7"/>
      <c r="H62" s="7"/>
      <c r="I62" s="102" t="s">
        <v>185</v>
      </c>
    </row>
    <row r="63" spans="1:9" ht="25.5" customHeight="1">
      <c r="A63" s="38" t="s">
        <v>84</v>
      </c>
      <c r="B63" s="5" t="s">
        <v>20</v>
      </c>
      <c r="C63" s="8">
        <v>236734</v>
      </c>
      <c r="D63" s="8">
        <v>-1660</v>
      </c>
      <c r="E63" s="77">
        <f>D63/C63*100</f>
        <v>-0.7012089518193415</v>
      </c>
      <c r="G63" s="7"/>
      <c r="H63" s="7"/>
      <c r="I63" s="102" t="s">
        <v>89</v>
      </c>
    </row>
    <row r="64" spans="1:9" ht="13.5" customHeight="1">
      <c r="A64" s="119"/>
      <c r="B64" s="4"/>
      <c r="C64" s="8"/>
      <c r="D64" s="8"/>
      <c r="E64" s="77"/>
      <c r="F64" s="115"/>
      <c r="G64" s="10"/>
      <c r="H64" s="10"/>
      <c r="I64" s="102"/>
    </row>
    <row r="65" spans="1:9" ht="11.25" customHeight="1">
      <c r="A65" s="157" t="s">
        <v>85</v>
      </c>
      <c r="B65" s="158"/>
      <c r="C65" s="161">
        <f>SUM(C53:C63)</f>
        <v>61084</v>
      </c>
      <c r="D65" s="161">
        <f>SUM(D53:D63)</f>
        <v>216816</v>
      </c>
      <c r="E65" s="163">
        <f>+D65/C65*100</f>
        <v>354.9472857049309</v>
      </c>
      <c r="F65" s="149"/>
      <c r="G65" s="151"/>
      <c r="H65" s="151"/>
      <c r="I65" s="165"/>
    </row>
    <row r="66" spans="1:9" ht="12.75">
      <c r="A66" s="159"/>
      <c r="B66" s="160"/>
      <c r="C66" s="162"/>
      <c r="D66" s="162"/>
      <c r="E66" s="164"/>
      <c r="F66" s="150"/>
      <c r="G66" s="152"/>
      <c r="H66" s="152"/>
      <c r="I66" s="166"/>
    </row>
    <row r="67" spans="1:8" ht="18" customHeight="1" thickBot="1">
      <c r="A67" s="120"/>
      <c r="B67" s="120"/>
      <c r="C67" s="121"/>
      <c r="D67" s="121"/>
      <c r="E67" s="122"/>
      <c r="G67" s="120"/>
      <c r="H67" s="120"/>
    </row>
    <row r="68" spans="1:4" ht="13.5" customHeight="1">
      <c r="A68" s="24" t="s">
        <v>53</v>
      </c>
      <c r="B68" s="123"/>
      <c r="C68" s="147">
        <f>SUM(C44+C65)</f>
        <v>4777666</v>
      </c>
      <c r="D68" s="147">
        <f>SUM(D44+D65)</f>
        <v>2174155</v>
      </c>
    </row>
    <row r="69" spans="1:4" ht="16.5" customHeight="1" thickBot="1">
      <c r="A69" s="26" t="s">
        <v>54</v>
      </c>
      <c r="B69" s="124"/>
      <c r="C69" s="148"/>
      <c r="D69" s="148"/>
    </row>
    <row r="70" ht="46.5" customHeight="1" hidden="1"/>
  </sheetData>
  <sheetProtection/>
  <mergeCells count="22">
    <mergeCell ref="A4:B4"/>
    <mergeCell ref="E4:E5"/>
    <mergeCell ref="A44:B45"/>
    <mergeCell ref="C44:C45"/>
    <mergeCell ref="D44:D45"/>
    <mergeCell ref="E44:E45"/>
    <mergeCell ref="F44:F45"/>
    <mergeCell ref="G44:G45"/>
    <mergeCell ref="H44:H45"/>
    <mergeCell ref="I44:I45"/>
    <mergeCell ref="H65:H66"/>
    <mergeCell ref="I65:I66"/>
    <mergeCell ref="C68:C69"/>
    <mergeCell ref="D68:D69"/>
    <mergeCell ref="F65:F66"/>
    <mergeCell ref="G65:G66"/>
    <mergeCell ref="A50:B50"/>
    <mergeCell ref="E50:E51"/>
    <mergeCell ref="A65:B66"/>
    <mergeCell ref="C65:C66"/>
    <mergeCell ref="D65:D66"/>
    <mergeCell ref="E65:E66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&amp;LSag 14-3838  / Dok 102622-14&amp;R&amp;D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7.8515625" style="0" customWidth="1"/>
    <col min="2" max="2" width="28.140625" style="0" customWidth="1"/>
    <col min="3" max="3" width="11.140625" style="0" customWidth="1"/>
    <col min="4" max="4" width="10.57421875" style="0" customWidth="1"/>
    <col min="8" max="8" width="30.140625" style="0" customWidth="1"/>
  </cols>
  <sheetData>
    <row r="1" spans="1:8" ht="15">
      <c r="A1" s="21" t="s">
        <v>0</v>
      </c>
      <c r="B1" s="22"/>
      <c r="C1" s="22"/>
      <c r="D1" s="22"/>
      <c r="E1" s="22"/>
      <c r="F1" s="23"/>
      <c r="G1" s="23"/>
      <c r="H1" s="22"/>
    </row>
    <row r="2" spans="1:8" ht="12.75">
      <c r="A2" s="1"/>
      <c r="B2" s="1"/>
      <c r="C2" s="1"/>
      <c r="D2" s="1"/>
      <c r="E2" s="1"/>
      <c r="F2" s="3"/>
      <c r="G2" s="3"/>
      <c r="H2" s="1"/>
    </row>
    <row r="3" spans="1:8" ht="15">
      <c r="A3" s="21" t="s">
        <v>2</v>
      </c>
      <c r="B3" s="22"/>
      <c r="C3" s="22"/>
      <c r="D3" s="22"/>
      <c r="E3" s="22"/>
      <c r="F3" s="23"/>
      <c r="G3" s="23"/>
      <c r="H3" s="22"/>
    </row>
    <row r="4" spans="1:8" ht="12.75">
      <c r="A4" s="1"/>
      <c r="B4" s="1"/>
      <c r="C4" s="1"/>
      <c r="D4" s="1"/>
      <c r="E4" s="1"/>
      <c r="F4" s="3"/>
      <c r="G4" s="3"/>
      <c r="H4" s="1"/>
    </row>
    <row r="5" spans="1:8" ht="12.75">
      <c r="A5" s="167" t="s">
        <v>1</v>
      </c>
      <c r="B5" s="178"/>
      <c r="C5" s="11" t="s">
        <v>41</v>
      </c>
      <c r="D5" s="11" t="s">
        <v>3</v>
      </c>
      <c r="E5" s="179" t="s">
        <v>4</v>
      </c>
      <c r="F5" s="11" t="s">
        <v>3</v>
      </c>
      <c r="G5" s="11" t="s">
        <v>3</v>
      </c>
      <c r="H5" s="12" t="s">
        <v>7</v>
      </c>
    </row>
    <row r="6" spans="1:8" ht="12.75">
      <c r="A6" s="20" t="s">
        <v>16</v>
      </c>
      <c r="B6" s="91" t="s">
        <v>49</v>
      </c>
      <c r="C6" s="13" t="s">
        <v>150</v>
      </c>
      <c r="D6" s="13" t="s">
        <v>170</v>
      </c>
      <c r="E6" s="180"/>
      <c r="F6" s="13" t="s">
        <v>6</v>
      </c>
      <c r="G6" s="81" t="s">
        <v>10</v>
      </c>
      <c r="H6" s="15"/>
    </row>
    <row r="7" spans="1:8" ht="12.75">
      <c r="A7" s="95">
        <v>3</v>
      </c>
      <c r="B7" s="29" t="s">
        <v>113</v>
      </c>
      <c r="C7" s="30"/>
      <c r="D7" s="31"/>
      <c r="E7" s="30"/>
      <c r="F7" s="31"/>
      <c r="G7" s="32"/>
      <c r="H7" s="33"/>
    </row>
    <row r="8" spans="1:8" ht="12.75">
      <c r="A8" s="9"/>
      <c r="B8" s="2"/>
      <c r="C8" s="7"/>
      <c r="D8" s="7"/>
      <c r="E8" s="7"/>
      <c r="F8" s="10"/>
      <c r="G8" s="10"/>
      <c r="H8" s="138"/>
    </row>
    <row r="9" spans="1:8" ht="12.75">
      <c r="A9" s="18" t="s">
        <v>8</v>
      </c>
      <c r="B9" s="19" t="s">
        <v>9</v>
      </c>
      <c r="C9" s="7"/>
      <c r="D9" s="7"/>
      <c r="E9" s="7"/>
      <c r="F9" s="10"/>
      <c r="G9" s="10"/>
      <c r="H9" s="138"/>
    </row>
    <row r="10" spans="1:8" ht="12.75">
      <c r="A10" s="7"/>
      <c r="B10" s="4"/>
      <c r="C10" s="7"/>
      <c r="D10" s="7"/>
      <c r="E10" s="7"/>
      <c r="F10" s="10"/>
      <c r="G10" s="10"/>
      <c r="H10" s="138"/>
    </row>
    <row r="11" spans="1:8" ht="12.75">
      <c r="A11" s="7" t="s">
        <v>11</v>
      </c>
      <c r="B11" s="4" t="s">
        <v>114</v>
      </c>
      <c r="C11" s="7">
        <v>0</v>
      </c>
      <c r="D11" s="8">
        <v>0</v>
      </c>
      <c r="E11" s="7"/>
      <c r="F11" s="10"/>
      <c r="G11" s="10"/>
      <c r="H11" s="138"/>
    </row>
    <row r="12" spans="1:8" ht="12.75">
      <c r="A12" s="7"/>
      <c r="B12" s="4"/>
      <c r="C12" s="7"/>
      <c r="D12" s="7"/>
      <c r="E12" s="7"/>
      <c r="F12" s="10"/>
      <c r="G12" s="10"/>
      <c r="H12" s="138"/>
    </row>
    <row r="13" spans="1:8" ht="12.75">
      <c r="A13" s="7" t="s">
        <v>115</v>
      </c>
      <c r="B13" s="4" t="s">
        <v>116</v>
      </c>
      <c r="C13" s="7"/>
      <c r="D13" s="7"/>
      <c r="E13" s="7"/>
      <c r="F13" s="10"/>
      <c r="G13" s="10"/>
      <c r="H13" s="138"/>
    </row>
    <row r="14" spans="1:8" ht="12.75">
      <c r="A14" s="38" t="s">
        <v>117</v>
      </c>
      <c r="B14" s="5" t="s">
        <v>118</v>
      </c>
      <c r="C14" s="8">
        <v>3167234</v>
      </c>
      <c r="D14" s="8">
        <v>3359770</v>
      </c>
      <c r="E14" s="7"/>
      <c r="F14" s="10"/>
      <c r="G14" s="10"/>
      <c r="H14" s="138" t="s">
        <v>119</v>
      </c>
    </row>
    <row r="15" spans="1:8" ht="12.75">
      <c r="A15" s="38" t="s">
        <v>120</v>
      </c>
      <c r="B15" s="5" t="s">
        <v>121</v>
      </c>
      <c r="C15" s="8">
        <v>0</v>
      </c>
      <c r="D15" s="8">
        <v>0</v>
      </c>
      <c r="E15" s="7"/>
      <c r="F15" s="10"/>
      <c r="G15" s="10"/>
      <c r="H15" s="138"/>
    </row>
    <row r="16" spans="1:8" ht="12.75">
      <c r="A16" s="38" t="s">
        <v>122</v>
      </c>
      <c r="B16" s="5" t="s">
        <v>123</v>
      </c>
      <c r="C16" s="7">
        <v>80346</v>
      </c>
      <c r="D16" s="8">
        <v>80346</v>
      </c>
      <c r="E16" s="7"/>
      <c r="F16" s="10"/>
      <c r="G16" s="10"/>
      <c r="H16" s="138"/>
    </row>
    <row r="17" spans="1:8" ht="12.75">
      <c r="A17" s="38"/>
      <c r="B17" s="5"/>
      <c r="C17" s="7"/>
      <c r="D17" s="8"/>
      <c r="E17" s="7"/>
      <c r="F17" s="10"/>
      <c r="G17" s="10"/>
      <c r="H17" s="138"/>
    </row>
    <row r="18" spans="1:8" ht="12.75">
      <c r="A18" s="7" t="s">
        <v>124</v>
      </c>
      <c r="B18" s="4" t="s">
        <v>125</v>
      </c>
      <c r="C18" s="7"/>
      <c r="D18" s="8"/>
      <c r="E18" s="7"/>
      <c r="F18" s="10"/>
      <c r="G18" s="10"/>
      <c r="H18" s="138"/>
    </row>
    <row r="19" spans="1:8" ht="12.75">
      <c r="A19" s="16"/>
      <c r="B19" s="5" t="s">
        <v>126</v>
      </c>
      <c r="C19" s="8">
        <v>1460574</v>
      </c>
      <c r="D19" s="8">
        <v>1935951</v>
      </c>
      <c r="E19" s="7"/>
      <c r="F19" s="10"/>
      <c r="G19" s="10"/>
      <c r="H19" s="138"/>
    </row>
    <row r="20" spans="1:8" ht="12.75">
      <c r="A20" s="7"/>
      <c r="B20" s="4"/>
      <c r="C20" s="7"/>
      <c r="D20" s="8"/>
      <c r="E20" s="7"/>
      <c r="F20" s="10"/>
      <c r="G20" s="10"/>
      <c r="H20" s="138"/>
    </row>
    <row r="21" spans="1:8" ht="12.75">
      <c r="A21" s="7" t="s">
        <v>127</v>
      </c>
      <c r="B21" s="4" t="s">
        <v>128</v>
      </c>
      <c r="C21" s="7"/>
      <c r="D21" s="8"/>
      <c r="E21" s="7"/>
      <c r="F21" s="10"/>
      <c r="G21" s="10"/>
      <c r="H21" s="138"/>
    </row>
    <row r="22" spans="1:8" ht="12.75">
      <c r="A22" s="16"/>
      <c r="B22" s="5" t="s">
        <v>129</v>
      </c>
      <c r="C22" s="8">
        <v>44333</v>
      </c>
      <c r="D22" s="8">
        <v>44333</v>
      </c>
      <c r="E22" s="7"/>
      <c r="F22" s="10"/>
      <c r="G22" s="10"/>
      <c r="H22" s="138"/>
    </row>
    <row r="23" spans="1:8" ht="12.75">
      <c r="A23" s="16"/>
      <c r="B23" s="5"/>
      <c r="C23" s="8"/>
      <c r="D23" s="8"/>
      <c r="E23" s="7"/>
      <c r="F23" s="10"/>
      <c r="G23" s="10"/>
      <c r="H23" s="138"/>
    </row>
    <row r="24" spans="1:8" ht="12.75">
      <c r="A24" s="7" t="s">
        <v>130</v>
      </c>
      <c r="B24" s="131" t="s">
        <v>131</v>
      </c>
      <c r="C24" s="8">
        <v>129278</v>
      </c>
      <c r="D24" s="8">
        <v>129278</v>
      </c>
      <c r="E24" s="7"/>
      <c r="F24" s="10"/>
      <c r="G24" s="10"/>
      <c r="H24" s="138"/>
    </row>
    <row r="25" spans="1:8" ht="12.75">
      <c r="A25" s="7"/>
      <c r="B25" s="131"/>
      <c r="C25" s="8"/>
      <c r="D25" s="8"/>
      <c r="E25" s="7"/>
      <c r="F25" s="10"/>
      <c r="G25" s="10"/>
      <c r="H25" s="138"/>
    </row>
    <row r="26" spans="1:8" ht="12.75">
      <c r="A26" s="16"/>
      <c r="B26" s="4"/>
      <c r="C26" s="8"/>
      <c r="D26" s="8"/>
      <c r="E26" s="7"/>
      <c r="F26" s="10"/>
      <c r="G26" s="10"/>
      <c r="H26" s="138"/>
    </row>
    <row r="27" spans="1:8" ht="12.75">
      <c r="A27" s="7" t="s">
        <v>132</v>
      </c>
      <c r="B27" s="4" t="s">
        <v>133</v>
      </c>
      <c r="C27" s="8"/>
      <c r="D27" s="8"/>
      <c r="E27" s="7"/>
      <c r="F27" s="10"/>
      <c r="G27" s="10"/>
      <c r="H27" s="138"/>
    </row>
    <row r="28" spans="1:8" ht="12.75">
      <c r="A28" s="7">
        <v>13</v>
      </c>
      <c r="B28" s="5" t="s">
        <v>134</v>
      </c>
      <c r="C28" s="8">
        <v>385579</v>
      </c>
      <c r="D28" s="8">
        <v>427508</v>
      </c>
      <c r="E28" s="7"/>
      <c r="F28" s="10"/>
      <c r="G28" s="10"/>
      <c r="H28" s="138" t="s">
        <v>135</v>
      </c>
    </row>
    <row r="29" spans="1:8" ht="12.75">
      <c r="A29" s="7">
        <v>14</v>
      </c>
      <c r="B29" s="130" t="s">
        <v>136</v>
      </c>
      <c r="C29" s="8">
        <v>1015710</v>
      </c>
      <c r="D29" s="8">
        <v>1017065</v>
      </c>
      <c r="E29" s="7"/>
      <c r="F29" s="10"/>
      <c r="G29" s="10"/>
      <c r="H29" s="138" t="s">
        <v>135</v>
      </c>
    </row>
    <row r="30" spans="1:8" ht="12.75">
      <c r="A30" s="7">
        <v>16</v>
      </c>
      <c r="B30" s="130" t="s">
        <v>137</v>
      </c>
      <c r="C30" s="8">
        <v>0</v>
      </c>
      <c r="D30" s="8">
        <v>0</v>
      </c>
      <c r="E30" s="7"/>
      <c r="F30" s="10"/>
      <c r="G30" s="10"/>
      <c r="H30" s="138"/>
    </row>
    <row r="31" spans="1:8" ht="12.75">
      <c r="A31" s="7" t="s">
        <v>138</v>
      </c>
      <c r="B31" s="132" t="s">
        <v>139</v>
      </c>
      <c r="C31" s="7"/>
      <c r="D31" s="8"/>
      <c r="E31" s="7"/>
      <c r="F31" s="10"/>
      <c r="G31" s="10"/>
      <c r="H31" s="138"/>
    </row>
    <row r="32" spans="1:8" ht="12.75">
      <c r="A32" s="7">
        <v>21</v>
      </c>
      <c r="B32" s="6" t="s">
        <v>140</v>
      </c>
      <c r="C32" s="8">
        <v>0</v>
      </c>
      <c r="D32" s="8">
        <v>0</v>
      </c>
      <c r="E32" s="7"/>
      <c r="F32" s="10"/>
      <c r="G32" s="10"/>
      <c r="H32" s="138" t="s">
        <v>135</v>
      </c>
    </row>
    <row r="33" spans="1:8" ht="12" customHeight="1">
      <c r="A33" s="170" t="s">
        <v>13</v>
      </c>
      <c r="B33" s="171"/>
      <c r="C33" s="174">
        <f>SUM(C11:C32)</f>
        <v>6283054</v>
      </c>
      <c r="D33" s="174">
        <f>SUM(D11:D32)</f>
        <v>6994251</v>
      </c>
      <c r="E33" s="151"/>
      <c r="F33" s="151"/>
      <c r="G33" s="151"/>
      <c r="H33" s="176"/>
    </row>
    <row r="34" spans="1:8" ht="12" customHeight="1">
      <c r="A34" s="172"/>
      <c r="B34" s="173"/>
      <c r="C34" s="175"/>
      <c r="D34" s="175"/>
      <c r="E34" s="152"/>
      <c r="F34" s="152"/>
      <c r="G34" s="152"/>
      <c r="H34" s="177"/>
    </row>
  </sheetData>
  <sheetProtection/>
  <mergeCells count="9">
    <mergeCell ref="F33:F34"/>
    <mergeCell ref="G33:G34"/>
    <mergeCell ref="H33:H34"/>
    <mergeCell ref="A5:B5"/>
    <mergeCell ref="E5:E6"/>
    <mergeCell ref="A33:B34"/>
    <mergeCell ref="C33:C34"/>
    <mergeCell ref="D33:D34"/>
    <mergeCell ref="E33:E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&amp;LSag 14-3838  / Dok 102622-14&amp;R&amp;D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K55" sqref="K55"/>
    </sheetView>
  </sheetViews>
  <sheetFormatPr defaultColWidth="9.140625" defaultRowHeight="12.75"/>
  <cols>
    <col min="1" max="1" width="7.140625" style="1" customWidth="1"/>
    <col min="2" max="2" width="29.140625" style="1" customWidth="1"/>
    <col min="3" max="3" width="11.8515625" style="1" customWidth="1"/>
    <col min="4" max="4" width="10.421875" style="1" customWidth="1"/>
    <col min="5" max="5" width="8.140625" style="1" customWidth="1"/>
    <col min="6" max="6" width="8.421875" style="1" hidden="1" customWidth="1"/>
    <col min="7" max="7" width="7.8515625" style="1" customWidth="1"/>
    <col min="8" max="8" width="8.421875" style="1" customWidth="1"/>
    <col min="9" max="9" width="44.140625" style="1" customWidth="1"/>
    <col min="10" max="10" width="13.8515625" style="1" customWidth="1"/>
    <col min="11" max="11" width="45.8515625" style="1" customWidth="1"/>
    <col min="12" max="16384" width="9.140625" style="1" customWidth="1"/>
  </cols>
  <sheetData>
    <row r="1" spans="1:8" s="22" customFormat="1" ht="12.75" customHeight="1">
      <c r="A1" s="21" t="s">
        <v>0</v>
      </c>
      <c r="F1" s="23"/>
      <c r="G1" s="23"/>
      <c r="H1" s="23"/>
    </row>
    <row r="2" spans="6:8" ht="12.75" customHeight="1">
      <c r="F2" s="3"/>
      <c r="G2" s="3"/>
      <c r="H2" s="3"/>
    </row>
    <row r="3" spans="1:8" s="22" customFormat="1" ht="12.75" customHeight="1">
      <c r="A3" s="21" t="s">
        <v>2</v>
      </c>
      <c r="F3" s="23"/>
      <c r="G3" s="23"/>
      <c r="H3" s="23"/>
    </row>
    <row r="4" spans="6:8" ht="12.75" customHeight="1">
      <c r="F4" s="3"/>
      <c r="G4" s="3"/>
      <c r="H4" s="3"/>
    </row>
    <row r="5" spans="1:9" ht="23.25" customHeight="1">
      <c r="A5" s="167" t="s">
        <v>1</v>
      </c>
      <c r="B5" s="178"/>
      <c r="C5" s="11" t="s">
        <v>40</v>
      </c>
      <c r="D5" s="11" t="s">
        <v>3</v>
      </c>
      <c r="E5" s="179" t="s">
        <v>4</v>
      </c>
      <c r="F5" s="11" t="s">
        <v>4</v>
      </c>
      <c r="G5" s="11" t="s">
        <v>3</v>
      </c>
      <c r="H5" s="11" t="s">
        <v>3</v>
      </c>
      <c r="I5" s="12" t="s">
        <v>7</v>
      </c>
    </row>
    <row r="6" spans="1:9" ht="17.25" customHeight="1">
      <c r="A6" s="20" t="s">
        <v>16</v>
      </c>
      <c r="B6" s="20" t="s">
        <v>49</v>
      </c>
      <c r="C6" s="13" t="s">
        <v>150</v>
      </c>
      <c r="D6" s="13" t="s">
        <v>170</v>
      </c>
      <c r="E6" s="180"/>
      <c r="F6" s="14" t="s">
        <v>5</v>
      </c>
      <c r="G6" s="13" t="s">
        <v>6</v>
      </c>
      <c r="H6" s="81" t="s">
        <v>10</v>
      </c>
      <c r="I6" s="15"/>
    </row>
    <row r="7" spans="1:9" ht="17.25" customHeight="1">
      <c r="A7" s="28"/>
      <c r="B7" s="29" t="s">
        <v>21</v>
      </c>
      <c r="C7" s="30"/>
      <c r="D7" s="31"/>
      <c r="E7" s="30"/>
      <c r="F7" s="31"/>
      <c r="G7" s="31"/>
      <c r="H7" s="32"/>
      <c r="I7" s="12"/>
    </row>
    <row r="8" spans="1:9" ht="12.75">
      <c r="A8" s="9"/>
      <c r="B8" s="2"/>
      <c r="C8" s="7"/>
      <c r="D8" s="7"/>
      <c r="E8" s="7"/>
      <c r="F8" s="10"/>
      <c r="G8" s="10"/>
      <c r="H8" s="10"/>
      <c r="I8" s="140"/>
    </row>
    <row r="9" spans="1:9" ht="12.75">
      <c r="A9" s="18" t="s">
        <v>8</v>
      </c>
      <c r="B9" s="19" t="s">
        <v>9</v>
      </c>
      <c r="C9" s="7"/>
      <c r="D9" s="7"/>
      <c r="E9" s="7"/>
      <c r="F9" s="10"/>
      <c r="G9" s="10"/>
      <c r="H9" s="10"/>
      <c r="I9" s="140"/>
    </row>
    <row r="10" spans="1:9" ht="12.75">
      <c r="A10" s="70"/>
      <c r="B10" s="71"/>
      <c r="C10" s="7"/>
      <c r="D10" s="7"/>
      <c r="E10" s="7"/>
      <c r="F10" s="10"/>
      <c r="G10" s="10"/>
      <c r="H10" s="10"/>
      <c r="I10" s="140"/>
    </row>
    <row r="11" spans="1:9" ht="12.75">
      <c r="A11" s="37" t="s">
        <v>11</v>
      </c>
      <c r="B11" s="17" t="s">
        <v>90</v>
      </c>
      <c r="C11" s="7"/>
      <c r="D11" s="7"/>
      <c r="E11" s="7"/>
      <c r="F11" s="10"/>
      <c r="G11" s="10"/>
      <c r="H11" s="10"/>
      <c r="I11" s="140"/>
    </row>
    <row r="12" spans="1:9" ht="12.75">
      <c r="A12" s="37"/>
      <c r="B12" s="17" t="s">
        <v>92</v>
      </c>
      <c r="C12" s="7"/>
      <c r="D12" s="7"/>
      <c r="E12" s="7"/>
      <c r="F12" s="10"/>
      <c r="G12" s="10"/>
      <c r="H12" s="10"/>
      <c r="I12" s="140"/>
    </row>
    <row r="13" spans="1:9" ht="42.75" customHeight="1">
      <c r="A13" s="74" t="s">
        <v>91</v>
      </c>
      <c r="B13" s="75" t="s">
        <v>175</v>
      </c>
      <c r="C13" s="76">
        <v>-2238507</v>
      </c>
      <c r="D13" s="76">
        <v>-219688</v>
      </c>
      <c r="E13" s="83">
        <f>D13/C13*100</f>
        <v>9.814041233733018</v>
      </c>
      <c r="F13" s="82"/>
      <c r="G13" s="82"/>
      <c r="H13" s="82"/>
      <c r="I13" s="141" t="s">
        <v>174</v>
      </c>
    </row>
    <row r="14" spans="1:9" ht="12.75">
      <c r="A14" s="74"/>
      <c r="B14" s="17" t="s">
        <v>93</v>
      </c>
      <c r="C14" s="76"/>
      <c r="D14" s="76"/>
      <c r="E14" s="83"/>
      <c r="F14" s="82"/>
      <c r="G14" s="82"/>
      <c r="H14" s="82"/>
      <c r="I14" s="141"/>
    </row>
    <row r="15" spans="1:9" ht="12.75">
      <c r="A15" s="74" t="s">
        <v>94</v>
      </c>
      <c r="B15" s="75" t="s">
        <v>95</v>
      </c>
      <c r="C15" s="76">
        <v>5671</v>
      </c>
      <c r="D15" s="76">
        <v>5671</v>
      </c>
      <c r="E15" s="83"/>
      <c r="F15" s="82"/>
      <c r="G15" s="82"/>
      <c r="H15" s="82"/>
      <c r="I15" s="141" t="s">
        <v>135</v>
      </c>
    </row>
    <row r="16" spans="1:9" ht="12.75">
      <c r="A16" s="74"/>
      <c r="B16" s="80" t="s">
        <v>96</v>
      </c>
      <c r="C16" s="76"/>
      <c r="D16" s="76"/>
      <c r="E16" s="83"/>
      <c r="F16" s="82"/>
      <c r="G16" s="82"/>
      <c r="H16" s="82"/>
      <c r="I16" s="141"/>
    </row>
    <row r="17" spans="1:9" ht="25.5">
      <c r="A17" s="74" t="s">
        <v>97</v>
      </c>
      <c r="B17" s="75" t="s">
        <v>95</v>
      </c>
      <c r="C17" s="76">
        <v>867624</v>
      </c>
      <c r="D17" s="76">
        <v>548645</v>
      </c>
      <c r="E17" s="83"/>
      <c r="F17" s="82"/>
      <c r="G17" s="82"/>
      <c r="H17" s="82"/>
      <c r="I17" s="141" t="s">
        <v>176</v>
      </c>
    </row>
    <row r="18" spans="1:9" ht="12.75">
      <c r="A18" s="74"/>
      <c r="B18" s="75"/>
      <c r="C18" s="76"/>
      <c r="D18" s="76"/>
      <c r="E18" s="83"/>
      <c r="F18" s="82"/>
      <c r="G18" s="82"/>
      <c r="H18" s="82"/>
      <c r="I18" s="141"/>
    </row>
    <row r="19" spans="1:9" ht="12.75">
      <c r="A19" s="37" t="s">
        <v>23</v>
      </c>
      <c r="B19" s="17" t="s">
        <v>22</v>
      </c>
      <c r="C19" s="7"/>
      <c r="D19" s="7"/>
      <c r="E19" s="7"/>
      <c r="F19" s="10"/>
      <c r="G19" s="10"/>
      <c r="H19" s="10"/>
      <c r="I19" s="140"/>
    </row>
    <row r="20" spans="1:9" ht="12.75" customHeight="1">
      <c r="A20" s="74" t="s">
        <v>38</v>
      </c>
      <c r="B20" s="75" t="s">
        <v>28</v>
      </c>
      <c r="C20" s="76">
        <v>13808340</v>
      </c>
      <c r="D20" s="76">
        <v>12296363</v>
      </c>
      <c r="E20" s="83">
        <f>D20/C20*100</f>
        <v>89.05026237766451</v>
      </c>
      <c r="F20" s="82"/>
      <c r="G20" s="82"/>
      <c r="H20" s="82"/>
      <c r="I20" s="141" t="s">
        <v>67</v>
      </c>
    </row>
    <row r="21" spans="1:9" ht="12.75" customHeight="1">
      <c r="A21" s="74" t="s">
        <v>39</v>
      </c>
      <c r="B21" s="75" t="s">
        <v>86</v>
      </c>
      <c r="C21" s="76">
        <v>42600</v>
      </c>
      <c r="D21" s="76">
        <v>87057</v>
      </c>
      <c r="E21" s="83">
        <f>D21/C21*100</f>
        <v>204.35915492957747</v>
      </c>
      <c r="F21" s="82"/>
      <c r="G21" s="82"/>
      <c r="H21" s="82"/>
      <c r="I21" s="141" t="s">
        <v>67</v>
      </c>
    </row>
    <row r="22" spans="1:9" ht="12.75" customHeight="1">
      <c r="A22" s="74" t="s">
        <v>69</v>
      </c>
      <c r="B22" s="75" t="s">
        <v>87</v>
      </c>
      <c r="C22" s="76">
        <v>0</v>
      </c>
      <c r="D22" s="76">
        <v>29843</v>
      </c>
      <c r="E22" s="83"/>
      <c r="F22" s="82"/>
      <c r="G22" s="82"/>
      <c r="H22" s="82"/>
      <c r="I22" s="141" t="s">
        <v>67</v>
      </c>
    </row>
    <row r="23" spans="1:9" ht="12.75">
      <c r="A23" s="74"/>
      <c r="B23" s="75"/>
      <c r="C23" s="76"/>
      <c r="D23" s="76"/>
      <c r="E23" s="77"/>
      <c r="F23" s="10"/>
      <c r="G23" s="10"/>
      <c r="H23" s="10"/>
      <c r="I23" s="102"/>
    </row>
    <row r="24" spans="1:9" ht="12.75">
      <c r="A24" s="79" t="s">
        <v>44</v>
      </c>
      <c r="B24" s="80" t="s">
        <v>45</v>
      </c>
      <c r="C24" s="76"/>
      <c r="D24" s="76"/>
      <c r="E24" s="77"/>
      <c r="F24" s="10"/>
      <c r="G24" s="10"/>
      <c r="H24" s="10"/>
      <c r="I24" s="102"/>
    </row>
    <row r="25" spans="1:9" ht="12.75">
      <c r="A25" s="79"/>
      <c r="B25" s="80" t="s">
        <v>98</v>
      </c>
      <c r="C25" s="76"/>
      <c r="D25" s="76"/>
      <c r="E25" s="77"/>
      <c r="F25" s="10"/>
      <c r="G25" s="10"/>
      <c r="H25" s="10"/>
      <c r="I25" s="102"/>
    </row>
    <row r="26" spans="1:9" ht="12.75">
      <c r="A26" s="79" t="s">
        <v>99</v>
      </c>
      <c r="B26" s="75" t="s">
        <v>98</v>
      </c>
      <c r="C26" s="76">
        <v>0</v>
      </c>
      <c r="D26" s="76"/>
      <c r="E26" s="77"/>
      <c r="F26" s="10"/>
      <c r="G26" s="10"/>
      <c r="H26" s="10"/>
      <c r="I26" s="102"/>
    </row>
    <row r="27" spans="1:9" ht="12.75">
      <c r="A27" s="79"/>
      <c r="B27" s="80" t="s">
        <v>100</v>
      </c>
      <c r="C27" s="76"/>
      <c r="D27" s="76"/>
      <c r="E27" s="77"/>
      <c r="F27" s="10"/>
      <c r="G27" s="10"/>
      <c r="H27" s="10"/>
      <c r="I27" s="102"/>
    </row>
    <row r="28" spans="1:9" ht="12.75">
      <c r="A28" s="74">
        <v>651029</v>
      </c>
      <c r="B28" s="75" t="s">
        <v>88</v>
      </c>
      <c r="C28" s="76">
        <v>7691311</v>
      </c>
      <c r="D28" s="76">
        <v>5701032</v>
      </c>
      <c r="E28" s="77">
        <f>D28/C28*100</f>
        <v>74.12302011971691</v>
      </c>
      <c r="F28" s="10"/>
      <c r="G28" s="10" t="s">
        <v>66</v>
      </c>
      <c r="H28" s="10"/>
      <c r="I28" s="102" t="s">
        <v>67</v>
      </c>
    </row>
    <row r="29" spans="1:9" ht="12.75">
      <c r="A29" s="74">
        <v>654029</v>
      </c>
      <c r="B29" s="75" t="s">
        <v>88</v>
      </c>
      <c r="C29" s="76">
        <v>5151440</v>
      </c>
      <c r="D29" s="76">
        <v>3413580</v>
      </c>
      <c r="E29" s="77">
        <f>D29/C29*100</f>
        <v>66.26457844796795</v>
      </c>
      <c r="F29" s="10"/>
      <c r="G29" s="10" t="s">
        <v>66</v>
      </c>
      <c r="H29" s="10"/>
      <c r="I29" s="102" t="s">
        <v>67</v>
      </c>
    </row>
    <row r="30" spans="1:9" ht="12.75">
      <c r="A30" s="74">
        <v>656029</v>
      </c>
      <c r="B30" s="75" t="s">
        <v>88</v>
      </c>
      <c r="C30" s="76">
        <v>3953106</v>
      </c>
      <c r="D30" s="76">
        <v>2224363</v>
      </c>
      <c r="E30" s="77">
        <f>D30/C30*100</f>
        <v>56.26874159205445</v>
      </c>
      <c r="F30" s="10"/>
      <c r="G30" s="10" t="s">
        <v>66</v>
      </c>
      <c r="H30" s="10"/>
      <c r="I30" s="102" t="s">
        <v>67</v>
      </c>
    </row>
    <row r="31" spans="1:9" ht="12" customHeight="1">
      <c r="A31" s="7"/>
      <c r="B31" s="6"/>
      <c r="C31" s="8"/>
      <c r="D31" s="8"/>
      <c r="E31" s="7"/>
      <c r="F31" s="10"/>
      <c r="G31" s="10"/>
      <c r="H31" s="10"/>
      <c r="I31" s="140"/>
    </row>
    <row r="32" spans="1:9" ht="12.75">
      <c r="A32" s="170" t="s">
        <v>13</v>
      </c>
      <c r="B32" s="171"/>
      <c r="C32" s="174">
        <f>SUM(C11:C31)</f>
        <v>29281585</v>
      </c>
      <c r="D32" s="184">
        <f>SUM(D11:D31)</f>
        <v>24086866</v>
      </c>
      <c r="E32" s="163">
        <f>+D32/C32*100</f>
        <v>82.25943370210321</v>
      </c>
      <c r="F32" s="151"/>
      <c r="G32" s="151"/>
      <c r="H32" s="151"/>
      <c r="I32" s="182"/>
    </row>
    <row r="33" spans="1:9" ht="12.75" customHeight="1">
      <c r="A33" s="172"/>
      <c r="B33" s="173"/>
      <c r="C33" s="175"/>
      <c r="D33" s="185"/>
      <c r="E33" s="164"/>
      <c r="F33" s="152"/>
      <c r="G33" s="152"/>
      <c r="H33" s="152"/>
      <c r="I33" s="183"/>
    </row>
    <row r="34" spans="1:9" ht="12.75" customHeight="1">
      <c r="A34" s="34"/>
      <c r="B34" s="34"/>
      <c r="C34" s="35"/>
      <c r="D34" s="35"/>
      <c r="E34" s="36"/>
      <c r="F34" s="36"/>
      <c r="G34" s="36"/>
      <c r="H34" s="36"/>
      <c r="I34" s="36"/>
    </row>
    <row r="35" spans="1:8" ht="15" customHeight="1">
      <c r="A35" s="21" t="s">
        <v>14</v>
      </c>
      <c r="F35" s="3"/>
      <c r="G35" s="3"/>
      <c r="H35" s="3"/>
    </row>
    <row r="36" spans="6:8" ht="15" customHeight="1">
      <c r="F36" s="3"/>
      <c r="G36" s="3"/>
      <c r="H36" s="3"/>
    </row>
    <row r="37" spans="1:8" ht="15" customHeight="1">
      <c r="A37" s="21" t="s">
        <v>148</v>
      </c>
      <c r="F37" s="3"/>
      <c r="G37" s="3"/>
      <c r="H37" s="3"/>
    </row>
    <row r="38" spans="1:9" ht="15" customHeight="1">
      <c r="A38" s="153" t="s">
        <v>1</v>
      </c>
      <c r="B38" s="181"/>
      <c r="C38" s="72" t="s">
        <v>41</v>
      </c>
      <c r="D38" s="11" t="s">
        <v>3</v>
      </c>
      <c r="E38" s="179" t="s">
        <v>4</v>
      </c>
      <c r="F38" s="11" t="s">
        <v>4</v>
      </c>
      <c r="G38" s="11" t="s">
        <v>3</v>
      </c>
      <c r="H38" s="11" t="s">
        <v>3</v>
      </c>
      <c r="I38" s="12" t="s">
        <v>7</v>
      </c>
    </row>
    <row r="39" spans="1:9" ht="15" customHeight="1">
      <c r="A39" s="20" t="s">
        <v>16</v>
      </c>
      <c r="B39" s="20" t="s">
        <v>49</v>
      </c>
      <c r="C39" s="13" t="s">
        <v>150</v>
      </c>
      <c r="D39" s="13" t="s">
        <v>170</v>
      </c>
      <c r="E39" s="180"/>
      <c r="F39" s="14" t="s">
        <v>5</v>
      </c>
      <c r="G39" s="13" t="s">
        <v>6</v>
      </c>
      <c r="H39" s="81" t="s">
        <v>10</v>
      </c>
      <c r="I39" s="15"/>
    </row>
    <row r="40" spans="1:9" ht="15" customHeight="1">
      <c r="A40" s="28"/>
      <c r="B40" s="29" t="s">
        <v>21</v>
      </c>
      <c r="C40" s="30"/>
      <c r="D40" s="31"/>
      <c r="E40" s="30"/>
      <c r="F40" s="31"/>
      <c r="G40" s="31"/>
      <c r="H40" s="32"/>
      <c r="I40" s="33"/>
    </row>
    <row r="41" spans="1:9" ht="15" customHeight="1">
      <c r="A41" s="9"/>
      <c r="B41" s="2"/>
      <c r="C41" s="7"/>
      <c r="D41" s="7"/>
      <c r="E41" s="7"/>
      <c r="F41" s="10"/>
      <c r="G41" s="10"/>
      <c r="H41" s="10"/>
      <c r="I41" s="7"/>
    </row>
    <row r="42" spans="1:9" ht="15" customHeight="1">
      <c r="A42" s="18" t="s">
        <v>8</v>
      </c>
      <c r="B42" s="19" t="s">
        <v>9</v>
      </c>
      <c r="C42" s="7"/>
      <c r="D42" s="7"/>
      <c r="E42" s="7"/>
      <c r="F42" s="10"/>
      <c r="G42" s="10"/>
      <c r="H42" s="10"/>
      <c r="I42" s="7"/>
    </row>
    <row r="43" spans="1:9" ht="15" customHeight="1">
      <c r="A43" s="7"/>
      <c r="B43" s="4"/>
      <c r="C43" s="7"/>
      <c r="D43" s="7"/>
      <c r="E43" s="7"/>
      <c r="F43" s="10"/>
      <c r="G43" s="10"/>
      <c r="H43" s="10"/>
      <c r="I43" s="7"/>
    </row>
    <row r="44" spans="1:9" ht="15" customHeight="1">
      <c r="A44" s="78" t="s">
        <v>44</v>
      </c>
      <c r="B44" s="17" t="s">
        <v>45</v>
      </c>
      <c r="C44" s="8"/>
      <c r="D44" s="8"/>
      <c r="E44" s="7"/>
      <c r="F44" s="10"/>
      <c r="G44" s="10"/>
      <c r="H44" s="10"/>
      <c r="I44" s="7"/>
    </row>
    <row r="45" spans="1:9" ht="15" customHeight="1">
      <c r="A45" s="78"/>
      <c r="B45" s="80" t="s">
        <v>154</v>
      </c>
      <c r="C45" s="8"/>
      <c r="D45" s="8"/>
      <c r="E45" s="7"/>
      <c r="F45" s="10"/>
      <c r="G45" s="10"/>
      <c r="H45" s="10"/>
      <c r="I45" s="7"/>
    </row>
    <row r="46" spans="1:9" ht="15" customHeight="1">
      <c r="A46" s="7">
        <v>650001</v>
      </c>
      <c r="B46" s="4" t="s">
        <v>155</v>
      </c>
      <c r="C46" s="8">
        <v>3511841</v>
      </c>
      <c r="D46" s="8">
        <v>243366</v>
      </c>
      <c r="E46" s="77"/>
      <c r="F46" s="10"/>
      <c r="G46" s="10"/>
      <c r="H46" s="10"/>
      <c r="I46" s="7" t="s">
        <v>180</v>
      </c>
    </row>
    <row r="47" spans="1:9" ht="15" customHeight="1">
      <c r="A47" s="7">
        <v>650015</v>
      </c>
      <c r="B47" s="4" t="s">
        <v>156</v>
      </c>
      <c r="C47" s="8">
        <v>3729397</v>
      </c>
      <c r="D47" s="8">
        <v>2983348</v>
      </c>
      <c r="E47" s="77"/>
      <c r="F47" s="10"/>
      <c r="G47" s="10"/>
      <c r="H47" s="10"/>
      <c r="I47" s="7"/>
    </row>
    <row r="48" spans="1:9" ht="15" customHeight="1">
      <c r="A48" s="7">
        <v>650020</v>
      </c>
      <c r="B48" s="4" t="s">
        <v>157</v>
      </c>
      <c r="C48" s="8">
        <v>60</v>
      </c>
      <c r="D48" s="8">
        <v>0</v>
      </c>
      <c r="E48" s="77"/>
      <c r="F48" s="10"/>
      <c r="G48" s="10"/>
      <c r="H48" s="10"/>
      <c r="I48" s="7"/>
    </row>
    <row r="49" spans="1:9" ht="15" customHeight="1">
      <c r="A49" s="7">
        <v>650022</v>
      </c>
      <c r="B49" s="4" t="s">
        <v>158</v>
      </c>
      <c r="C49" s="8">
        <v>2531037</v>
      </c>
      <c r="D49" s="8">
        <v>2419092</v>
      </c>
      <c r="E49" s="77"/>
      <c r="F49" s="10"/>
      <c r="G49" s="10"/>
      <c r="H49" s="10"/>
      <c r="I49" s="7"/>
    </row>
    <row r="50" spans="1:9" ht="15" customHeight="1">
      <c r="A50" s="7">
        <v>650023</v>
      </c>
      <c r="B50" s="4" t="s">
        <v>159</v>
      </c>
      <c r="C50" s="8">
        <v>5138909</v>
      </c>
      <c r="D50" s="8">
        <v>3232195</v>
      </c>
      <c r="E50" s="77"/>
      <c r="F50" s="10"/>
      <c r="G50" s="10"/>
      <c r="H50" s="10"/>
      <c r="I50" s="7"/>
    </row>
    <row r="51" spans="1:9" ht="15" customHeight="1">
      <c r="A51" s="7">
        <v>650024</v>
      </c>
      <c r="B51" s="4" t="s">
        <v>160</v>
      </c>
      <c r="C51" s="8">
        <v>302959</v>
      </c>
      <c r="D51" s="8">
        <v>79991</v>
      </c>
      <c r="E51" s="77"/>
      <c r="F51" s="10"/>
      <c r="G51" s="10"/>
      <c r="H51" s="10"/>
      <c r="I51" s="7"/>
    </row>
    <row r="52" spans="1:9" ht="15" customHeight="1">
      <c r="A52" s="7">
        <v>650040</v>
      </c>
      <c r="B52" s="4" t="s">
        <v>161</v>
      </c>
      <c r="C52" s="8">
        <v>1194613</v>
      </c>
      <c r="D52" s="8">
        <v>375328</v>
      </c>
      <c r="E52" s="77"/>
      <c r="F52" s="10"/>
      <c r="G52" s="10"/>
      <c r="H52" s="10"/>
      <c r="I52" s="7"/>
    </row>
    <row r="53" spans="1:9" ht="15" customHeight="1">
      <c r="A53" s="78"/>
      <c r="B53" s="17"/>
      <c r="C53" s="8"/>
      <c r="D53" s="8"/>
      <c r="E53" s="7"/>
      <c r="F53" s="10"/>
      <c r="G53" s="10"/>
      <c r="H53" s="10"/>
      <c r="I53" s="7"/>
    </row>
    <row r="54" spans="1:9" ht="15" customHeight="1">
      <c r="A54" s="38"/>
      <c r="B54" s="80" t="s">
        <v>100</v>
      </c>
      <c r="C54" s="8"/>
      <c r="D54" s="8"/>
      <c r="E54" s="77"/>
      <c r="F54" s="10"/>
      <c r="G54" s="10"/>
      <c r="H54" s="10"/>
      <c r="I54" s="7"/>
    </row>
    <row r="55" spans="1:9" ht="40.5" customHeight="1">
      <c r="A55" s="7">
        <v>651001</v>
      </c>
      <c r="B55" s="4" t="s">
        <v>155</v>
      </c>
      <c r="C55" s="8">
        <v>-4399248</v>
      </c>
      <c r="D55" s="8">
        <v>59624</v>
      </c>
      <c r="E55" s="77"/>
      <c r="F55" s="10"/>
      <c r="G55" s="10"/>
      <c r="H55" s="10"/>
      <c r="I55" s="73" t="s">
        <v>179</v>
      </c>
    </row>
    <row r="56" spans="1:9" ht="36" customHeight="1">
      <c r="A56" s="7">
        <v>651029</v>
      </c>
      <c r="B56" s="4" t="s">
        <v>162</v>
      </c>
      <c r="C56" s="8">
        <v>81271</v>
      </c>
      <c r="D56" s="8">
        <v>589877</v>
      </c>
      <c r="E56" s="77"/>
      <c r="F56" s="10"/>
      <c r="G56" s="10"/>
      <c r="H56" s="10"/>
      <c r="I56" s="139" t="s">
        <v>178</v>
      </c>
    </row>
    <row r="57" spans="1:9" ht="15" customHeight="1">
      <c r="A57" s="7">
        <v>656029</v>
      </c>
      <c r="B57" s="4" t="s">
        <v>162</v>
      </c>
      <c r="C57" s="8">
        <v>-1317935</v>
      </c>
      <c r="D57" s="8">
        <v>-900832</v>
      </c>
      <c r="E57" s="77"/>
      <c r="F57" s="10"/>
      <c r="G57" s="10"/>
      <c r="H57" s="10"/>
      <c r="I57" s="7" t="s">
        <v>177</v>
      </c>
    </row>
    <row r="58" spans="1:9" ht="14.25" customHeight="1">
      <c r="A58" s="157" t="s">
        <v>149</v>
      </c>
      <c r="B58" s="158"/>
      <c r="C58" s="161">
        <f>SUM(C44:C57)</f>
        <v>10772904</v>
      </c>
      <c r="D58" s="161">
        <f>SUM(D44:D57)</f>
        <v>9081989</v>
      </c>
      <c r="E58" s="163"/>
      <c r="F58" s="149"/>
      <c r="G58" s="151"/>
      <c r="H58" s="151"/>
      <c r="I58" s="151"/>
    </row>
    <row r="59" spans="1:9" ht="14.25" customHeight="1">
      <c r="A59" s="159"/>
      <c r="B59" s="160"/>
      <c r="C59" s="162"/>
      <c r="D59" s="162"/>
      <c r="E59" s="164"/>
      <c r="F59" s="150"/>
      <c r="G59" s="152"/>
      <c r="H59" s="152"/>
      <c r="I59" s="152"/>
    </row>
    <row r="60" spans="1:9" ht="13.5" thickBot="1">
      <c r="A60" s="137"/>
      <c r="B60" s="137"/>
      <c r="C60" s="137"/>
      <c r="D60" s="137"/>
      <c r="E60" s="107"/>
      <c r="F60" s="36"/>
      <c r="G60" s="36"/>
      <c r="H60" s="36"/>
      <c r="I60" s="36"/>
    </row>
    <row r="61" spans="1:5" ht="12.75">
      <c r="A61" s="24" t="s">
        <v>53</v>
      </c>
      <c r="B61" s="25"/>
      <c r="C61" s="125">
        <f>C32+C58</f>
        <v>40054489</v>
      </c>
      <c r="D61" s="127">
        <f>D32+D58</f>
        <v>33168855</v>
      </c>
      <c r="E61" s="84">
        <f>D61/C61*100</f>
        <v>82.8093325569576</v>
      </c>
    </row>
    <row r="62" spans="1:5" ht="13.5" thickBot="1">
      <c r="A62" s="26" t="s">
        <v>57</v>
      </c>
      <c r="B62" s="27"/>
      <c r="C62" s="126"/>
      <c r="D62" s="128"/>
      <c r="E62" s="85"/>
    </row>
    <row r="65" ht="12.75">
      <c r="A65" s="1" t="s">
        <v>60</v>
      </c>
    </row>
  </sheetData>
  <sheetProtection/>
  <mergeCells count="20">
    <mergeCell ref="A5:B5"/>
    <mergeCell ref="E5:E6"/>
    <mergeCell ref="A32:B33"/>
    <mergeCell ref="C32:C33"/>
    <mergeCell ref="D32:D33"/>
    <mergeCell ref="E32:E33"/>
    <mergeCell ref="F32:F33"/>
    <mergeCell ref="G32:G33"/>
    <mergeCell ref="H32:H33"/>
    <mergeCell ref="I32:I33"/>
    <mergeCell ref="F58:F59"/>
    <mergeCell ref="G58:G59"/>
    <mergeCell ref="H58:H59"/>
    <mergeCell ref="I58:I59"/>
    <mergeCell ref="A38:B38"/>
    <mergeCell ref="E38:E39"/>
    <mergeCell ref="A58:B59"/>
    <mergeCell ref="C58:C59"/>
    <mergeCell ref="D58:D59"/>
    <mergeCell ref="E58:E5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&amp;LSag 14-3838  / Dok 102622-14&amp;R&amp;D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6" sqref="A6"/>
    </sheetView>
  </sheetViews>
  <sheetFormatPr defaultColWidth="9.140625" defaultRowHeight="12.75"/>
  <cols>
    <col min="2" max="2" width="27.140625" style="0" customWidth="1"/>
    <col min="3" max="3" width="10.8515625" style="0" customWidth="1"/>
    <col min="4" max="4" width="10.57421875" style="0" customWidth="1"/>
    <col min="8" max="8" width="35.00390625" style="0" customWidth="1"/>
  </cols>
  <sheetData>
    <row r="1" spans="1:8" ht="15">
      <c r="A1" s="21" t="s">
        <v>0</v>
      </c>
      <c r="B1" s="22"/>
      <c r="C1" s="22"/>
      <c r="D1" s="22"/>
      <c r="E1" s="22"/>
      <c r="F1" s="23"/>
      <c r="G1" s="23"/>
      <c r="H1" s="22"/>
    </row>
    <row r="2" spans="1:8" ht="12.75">
      <c r="A2" s="1"/>
      <c r="B2" s="1"/>
      <c r="C2" s="1"/>
      <c r="D2" s="1"/>
      <c r="E2" s="1"/>
      <c r="F2" s="3"/>
      <c r="G2" s="3"/>
      <c r="H2" s="1"/>
    </row>
    <row r="3" spans="1:8" ht="15">
      <c r="A3" s="21" t="s">
        <v>2</v>
      </c>
      <c r="B3" s="22"/>
      <c r="C3" s="22"/>
      <c r="D3" s="22"/>
      <c r="E3" s="22"/>
      <c r="F3" s="23"/>
      <c r="G3" s="23"/>
      <c r="H3" s="22"/>
    </row>
    <row r="4" spans="1:8" ht="12.75">
      <c r="A4" s="1"/>
      <c r="B4" s="1"/>
      <c r="C4" s="1"/>
      <c r="D4" s="1"/>
      <c r="E4" s="1"/>
      <c r="F4" s="3"/>
      <c r="G4" s="3"/>
      <c r="H4" s="1"/>
    </row>
    <row r="5" spans="1:8" ht="12.75">
      <c r="A5" s="167" t="s">
        <v>1</v>
      </c>
      <c r="B5" s="178"/>
      <c r="C5" s="11" t="s">
        <v>41</v>
      </c>
      <c r="D5" s="11" t="s">
        <v>3</v>
      </c>
      <c r="E5" s="179" t="s">
        <v>4</v>
      </c>
      <c r="F5" s="11" t="s">
        <v>3</v>
      </c>
      <c r="G5" s="11" t="s">
        <v>3</v>
      </c>
      <c r="H5" s="12" t="s">
        <v>7</v>
      </c>
    </row>
    <row r="6" spans="1:8" ht="12.75">
      <c r="A6" s="20" t="s">
        <v>16</v>
      </c>
      <c r="B6" s="91" t="s">
        <v>49</v>
      </c>
      <c r="C6" s="13" t="s">
        <v>150</v>
      </c>
      <c r="D6" s="13" t="s">
        <v>170</v>
      </c>
      <c r="E6" s="180"/>
      <c r="F6" s="13" t="s">
        <v>6</v>
      </c>
      <c r="G6" s="81" t="s">
        <v>10</v>
      </c>
      <c r="H6" s="15"/>
    </row>
    <row r="7" spans="1:8" ht="12.75">
      <c r="A7" s="95">
        <v>4</v>
      </c>
      <c r="B7" s="29" t="s">
        <v>107</v>
      </c>
      <c r="C7" s="30"/>
      <c r="D7" s="31"/>
      <c r="E7" s="30"/>
      <c r="F7" s="31"/>
      <c r="G7" s="32"/>
      <c r="H7" s="33"/>
    </row>
    <row r="8" spans="1:8" ht="12.75">
      <c r="A8" s="9"/>
      <c r="B8" s="2"/>
      <c r="C8" s="7"/>
      <c r="D8" s="7"/>
      <c r="E8" s="7"/>
      <c r="F8" s="10"/>
      <c r="G8" s="10"/>
      <c r="H8" s="138"/>
    </row>
    <row r="9" spans="1:8" ht="12.75">
      <c r="A9" s="18" t="s">
        <v>8</v>
      </c>
      <c r="B9" s="19" t="s">
        <v>9</v>
      </c>
      <c r="C9" s="7"/>
      <c r="D9" s="7"/>
      <c r="E9" s="7"/>
      <c r="F9" s="10"/>
      <c r="G9" s="10"/>
      <c r="H9" s="138"/>
    </row>
    <row r="10" spans="1:8" ht="12.75">
      <c r="A10" s="7"/>
      <c r="B10" s="4"/>
      <c r="C10" s="7"/>
      <c r="D10" s="7"/>
      <c r="E10" s="7"/>
      <c r="F10" s="10"/>
      <c r="G10" s="10"/>
      <c r="H10" s="138"/>
    </row>
    <row r="11" spans="1:8" ht="12.75">
      <c r="A11" s="16"/>
      <c r="B11" s="4" t="s">
        <v>96</v>
      </c>
      <c r="C11" s="7">
        <v>42527</v>
      </c>
      <c r="D11" s="8">
        <v>42527</v>
      </c>
      <c r="E11" s="7"/>
      <c r="F11" s="10"/>
      <c r="G11" s="10"/>
      <c r="H11" s="138" t="s">
        <v>108</v>
      </c>
    </row>
    <row r="12" spans="1:8" ht="12.75">
      <c r="A12" s="16"/>
      <c r="B12" s="4" t="s">
        <v>109</v>
      </c>
      <c r="C12" s="7">
        <v>27051</v>
      </c>
      <c r="D12" s="8">
        <v>27051</v>
      </c>
      <c r="E12" s="7"/>
      <c r="F12" s="10"/>
      <c r="G12" s="10"/>
      <c r="H12" s="138" t="s">
        <v>108</v>
      </c>
    </row>
    <row r="13" spans="1:8" ht="12.75">
      <c r="A13" s="16"/>
      <c r="B13" s="4" t="s">
        <v>110</v>
      </c>
      <c r="C13" s="7">
        <v>110627</v>
      </c>
      <c r="D13" s="8">
        <v>110627</v>
      </c>
      <c r="E13" s="7"/>
      <c r="F13" s="10"/>
      <c r="G13" s="10"/>
      <c r="H13" s="138" t="s">
        <v>108</v>
      </c>
    </row>
    <row r="14" spans="1:8" ht="12.75">
      <c r="A14" s="16"/>
      <c r="B14" s="4" t="s">
        <v>111</v>
      </c>
      <c r="C14" s="7">
        <v>50980</v>
      </c>
      <c r="D14" s="8">
        <v>75895</v>
      </c>
      <c r="E14" s="7"/>
      <c r="F14" s="10"/>
      <c r="G14" s="10"/>
      <c r="H14" s="138" t="s">
        <v>108</v>
      </c>
    </row>
    <row r="15" spans="1:8" ht="12.75">
      <c r="A15" s="7"/>
      <c r="B15" s="129" t="s">
        <v>112</v>
      </c>
      <c r="C15" s="8">
        <v>1335</v>
      </c>
      <c r="D15" s="8">
        <v>1335</v>
      </c>
      <c r="E15" s="7"/>
      <c r="F15" s="10"/>
      <c r="G15" s="10"/>
      <c r="H15" s="138" t="s">
        <v>108</v>
      </c>
    </row>
    <row r="16" spans="1:8" ht="12" customHeight="1">
      <c r="A16" s="170" t="s">
        <v>13</v>
      </c>
      <c r="B16" s="171"/>
      <c r="C16" s="174">
        <f>SUM(C11:C15)</f>
        <v>232520</v>
      </c>
      <c r="D16" s="174">
        <f>SUM(D11:D15)</f>
        <v>257435</v>
      </c>
      <c r="E16" s="151"/>
      <c r="F16" s="151"/>
      <c r="G16" s="151"/>
      <c r="H16" s="176"/>
    </row>
    <row r="17" spans="1:8" ht="12" customHeight="1">
      <c r="A17" s="172"/>
      <c r="B17" s="173"/>
      <c r="C17" s="175"/>
      <c r="D17" s="175"/>
      <c r="E17" s="152"/>
      <c r="F17" s="152"/>
      <c r="G17" s="152"/>
      <c r="H17" s="177"/>
    </row>
  </sheetData>
  <sheetProtection/>
  <mergeCells count="9">
    <mergeCell ref="F16:F17"/>
    <mergeCell ref="G16:G17"/>
    <mergeCell ref="H16:H17"/>
    <mergeCell ref="A5:B5"/>
    <mergeCell ref="E5:E6"/>
    <mergeCell ref="A16:B17"/>
    <mergeCell ref="C16:C17"/>
    <mergeCell ref="D16:D17"/>
    <mergeCell ref="E16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&amp;LSag 14-3838  / Dok 102622-14&amp;R&amp;D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6" sqref="A6"/>
    </sheetView>
  </sheetViews>
  <sheetFormatPr defaultColWidth="9.140625" defaultRowHeight="12.75"/>
  <cols>
    <col min="2" max="2" width="26.421875" style="0" customWidth="1"/>
    <col min="3" max="3" width="10.421875" style="0" customWidth="1"/>
    <col min="4" max="4" width="11.140625" style="0" customWidth="1"/>
    <col min="5" max="5" width="10.421875" style="0" customWidth="1"/>
    <col min="6" max="6" width="9.57421875" style="0" customWidth="1"/>
    <col min="8" max="8" width="26.57421875" style="0" customWidth="1"/>
  </cols>
  <sheetData>
    <row r="1" spans="1:8" ht="15">
      <c r="A1" s="21" t="s">
        <v>141</v>
      </c>
      <c r="B1" s="22"/>
      <c r="C1" s="22"/>
      <c r="D1" s="22"/>
      <c r="E1" s="22"/>
      <c r="F1" s="23"/>
      <c r="G1" s="23"/>
      <c r="H1" s="22"/>
    </row>
    <row r="2" spans="1:8" ht="12.75">
      <c r="A2" s="1"/>
      <c r="B2" s="1"/>
      <c r="C2" s="1"/>
      <c r="D2" s="1"/>
      <c r="E2" s="1"/>
      <c r="F2" s="3"/>
      <c r="G2" s="3"/>
      <c r="H2" s="1"/>
    </row>
    <row r="3" spans="1:8" ht="15">
      <c r="A3" s="21" t="s">
        <v>142</v>
      </c>
      <c r="B3" s="22"/>
      <c r="C3" s="22"/>
      <c r="D3" s="22"/>
      <c r="E3" s="22"/>
      <c r="F3" s="23"/>
      <c r="G3" s="23"/>
      <c r="H3" s="22"/>
    </row>
    <row r="4" spans="1:8" ht="12.75">
      <c r="A4" s="1"/>
      <c r="B4" s="1"/>
      <c r="C4" s="1"/>
      <c r="D4" s="1"/>
      <c r="E4" s="1"/>
      <c r="F4" s="3"/>
      <c r="G4" s="3"/>
      <c r="H4" s="1"/>
    </row>
    <row r="5" spans="1:8" ht="12.75">
      <c r="A5" s="167" t="s">
        <v>1</v>
      </c>
      <c r="B5" s="178"/>
      <c r="C5" s="11" t="s">
        <v>41</v>
      </c>
      <c r="D5" s="11" t="s">
        <v>3</v>
      </c>
      <c r="E5" s="179" t="s">
        <v>4</v>
      </c>
      <c r="F5" s="11" t="s">
        <v>3</v>
      </c>
      <c r="G5" s="11" t="s">
        <v>3</v>
      </c>
      <c r="H5" s="12" t="s">
        <v>7</v>
      </c>
    </row>
    <row r="6" spans="1:8" ht="12.75">
      <c r="A6" s="20" t="s">
        <v>16</v>
      </c>
      <c r="B6" s="91" t="s">
        <v>49</v>
      </c>
      <c r="C6" s="13" t="s">
        <v>150</v>
      </c>
      <c r="D6" s="14" t="s">
        <v>170</v>
      </c>
      <c r="E6" s="180"/>
      <c r="F6" s="14" t="s">
        <v>6</v>
      </c>
      <c r="G6" s="93" t="s">
        <v>10</v>
      </c>
      <c r="H6" s="15"/>
    </row>
    <row r="7" spans="1:8" ht="12.75">
      <c r="A7" s="95">
        <v>5</v>
      </c>
      <c r="B7" s="29" t="s">
        <v>143</v>
      </c>
      <c r="C7" s="30"/>
      <c r="D7" s="31"/>
      <c r="E7" s="30"/>
      <c r="F7" s="31"/>
      <c r="G7" s="32"/>
      <c r="H7" s="33"/>
    </row>
    <row r="8" spans="1:8" ht="12.75">
      <c r="A8" s="9"/>
      <c r="B8" s="2"/>
      <c r="C8" s="7"/>
      <c r="D8" s="7"/>
      <c r="E8" s="7"/>
      <c r="F8" s="10"/>
      <c r="G8" s="10"/>
      <c r="H8" s="7"/>
    </row>
    <row r="9" spans="1:8" ht="12.75">
      <c r="A9" s="18" t="s">
        <v>8</v>
      </c>
      <c r="B9" s="19" t="s">
        <v>9</v>
      </c>
      <c r="C9" s="8"/>
      <c r="D9" s="8"/>
      <c r="E9" s="7"/>
      <c r="F9" s="10"/>
      <c r="G9" s="10"/>
      <c r="H9" s="7"/>
    </row>
    <row r="10" spans="1:8" ht="12.75">
      <c r="A10" s="7"/>
      <c r="B10" s="4"/>
      <c r="C10" s="8"/>
      <c r="D10" s="8"/>
      <c r="E10" s="7"/>
      <c r="F10" s="10"/>
      <c r="G10" s="10"/>
      <c r="H10" s="7"/>
    </row>
    <row r="11" spans="1:8" ht="12.75">
      <c r="A11" s="16">
        <v>533015</v>
      </c>
      <c r="B11" s="4" t="s">
        <v>144</v>
      </c>
      <c r="C11" s="8">
        <v>0</v>
      </c>
      <c r="D11" s="8"/>
      <c r="E11" s="7"/>
      <c r="F11" s="10"/>
      <c r="G11" s="10"/>
      <c r="H11" s="7" t="s">
        <v>119</v>
      </c>
    </row>
    <row r="12" spans="1:8" ht="12.75">
      <c r="A12" s="7"/>
      <c r="B12" s="6"/>
      <c r="C12" s="8"/>
      <c r="D12" s="8"/>
      <c r="E12" s="7"/>
      <c r="F12" s="10"/>
      <c r="G12" s="10"/>
      <c r="H12" s="7"/>
    </row>
    <row r="13" spans="1:8" ht="12.75">
      <c r="A13" s="133" t="s">
        <v>15</v>
      </c>
      <c r="B13" s="134"/>
      <c r="C13" s="135">
        <f>SUM(C11:C12)</f>
        <v>0</v>
      </c>
      <c r="D13" s="135">
        <f>SUM(D11:D12)</f>
        <v>0</v>
      </c>
      <c r="E13" s="136"/>
      <c r="F13" s="136"/>
      <c r="G13" s="136"/>
      <c r="H13" s="136"/>
    </row>
  </sheetData>
  <sheetProtection/>
  <mergeCells count="2">
    <mergeCell ref="A5:B5"/>
    <mergeCell ref="E5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&amp;LSag 14-3838  / Dok 102622-14&amp;R&amp;D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-22-09-2014 - Bilag 218.04 Budgetopfølgning pr 31082014 for virksomhed 504 - Plan og Byg - Bemærknin…</dc:title>
  <dc:subject>ØVRIGE</dc:subject>
  <dc:creator>ANMK</dc:creator>
  <cp:keywords/>
  <dc:description>Samlet skema til budgetopfølgning pr. 30.04.2012  for virksomheden 504 - Plan og Byg</dc:description>
  <cp:lastModifiedBy>Lene Hvirring Bom</cp:lastModifiedBy>
  <cp:lastPrinted>2014-09-12T09:39:16Z</cp:lastPrinted>
  <dcterms:created xsi:type="dcterms:W3CDTF">1996-11-12T13:28:11Z</dcterms:created>
  <dcterms:modified xsi:type="dcterms:W3CDTF">2014-09-17T06:46:07Z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Plan og Teknik</vt:lpwstr>
  </property>
  <property fmtid="{D5CDD505-2E9C-101B-9397-08002B2CF9AE}" pid="4" name="MeetingTit">
    <vt:lpwstr>22-09-2014</vt:lpwstr>
  </property>
  <property fmtid="{D5CDD505-2E9C-101B-9397-08002B2CF9AE}" pid="5" name="MeetingDateAndTi">
    <vt:lpwstr>22-09-2014 fra 08:00 - 11:00</vt:lpwstr>
  </property>
  <property fmtid="{D5CDD505-2E9C-101B-9397-08002B2CF9AE}" pid="6" name="AccessLevelNa">
    <vt:lpwstr>Åben</vt:lpwstr>
  </property>
  <property fmtid="{D5CDD505-2E9C-101B-9397-08002B2CF9AE}" pid="7" name="Fusion">
    <vt:lpwstr>1645286</vt:lpwstr>
  </property>
  <property fmtid="{D5CDD505-2E9C-101B-9397-08002B2CF9AE}" pid="8" name="SortOrd">
    <vt:lpwstr>4</vt:lpwstr>
  </property>
  <property fmtid="{D5CDD505-2E9C-101B-9397-08002B2CF9AE}" pid="9" name="MeetingEndDa">
    <vt:lpwstr>2014-09-22T11:00:00Z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102622/14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2014-09-22T08:00:00Z</vt:lpwstr>
  </property>
  <property fmtid="{D5CDD505-2E9C-101B-9397-08002B2CF9AE}" pid="14" name="PWDescripti">
    <vt:lpwstr>DA-1202074   Kopi til: </vt:lpwstr>
  </property>
  <property fmtid="{D5CDD505-2E9C-101B-9397-08002B2CF9AE}" pid="15" name="U">
    <vt:lpwstr>1473356</vt:lpwstr>
  </property>
  <property fmtid="{D5CDD505-2E9C-101B-9397-08002B2CF9AE}" pid="16" name="PWFileTy">
    <vt:lpwstr>.XLS</vt:lpwstr>
  </property>
  <property fmtid="{D5CDD505-2E9C-101B-9397-08002B2CF9AE}" pid="17" name="Agenda">
    <vt:lpwstr>3010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